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8CD792F5-1AF2-48CD-9FAB-ACA22F5E5F91}" xr6:coauthVersionLast="47" xr6:coauthVersionMax="47" xr10:uidLastSave="{00000000-0000-0000-0000-000000000000}"/>
  <bookViews>
    <workbookView xWindow="3975" yWindow="3975" windowWidth="21600" windowHeight="11385" xr2:uid="{7CE7A607-EB80-4706-9F6F-D4FA58A857EE}"/>
  </bookViews>
  <sheets>
    <sheet name="A 24 executie FEN 2022" sheetId="1" r:id="rId1"/>
  </sheets>
  <definedNames>
    <definedName name="_xlnm._FilterDatabase" localSheetId="0" hidden="1">'A 24 executie FEN 2022'!$B$7:$V$43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1" i="1" l="1"/>
  <c r="M41" i="1"/>
  <c r="L41" i="1"/>
  <c r="K41" i="1"/>
  <c r="J41" i="1"/>
  <c r="I41" i="1"/>
  <c r="H41" i="1"/>
  <c r="G41" i="1"/>
  <c r="O40" i="1"/>
  <c r="P40" i="1" s="1"/>
  <c r="O39" i="1"/>
  <c r="P39" i="1" s="1"/>
  <c r="O38" i="1"/>
  <c r="P38" i="1" s="1"/>
  <c r="N37" i="1"/>
  <c r="M37" i="1"/>
  <c r="L37" i="1"/>
  <c r="K37" i="1"/>
  <c r="J37" i="1"/>
  <c r="I37" i="1"/>
  <c r="H37" i="1"/>
  <c r="G37" i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N27" i="1"/>
  <c r="M27" i="1"/>
  <c r="L27" i="1"/>
  <c r="K27" i="1"/>
  <c r="J27" i="1"/>
  <c r="I27" i="1"/>
  <c r="H27" i="1"/>
  <c r="G27" i="1"/>
  <c r="P26" i="1"/>
  <c r="O25" i="1"/>
  <c r="P25" i="1" s="1"/>
  <c r="N24" i="1"/>
  <c r="M24" i="1"/>
  <c r="L24" i="1"/>
  <c r="K24" i="1"/>
  <c r="J24" i="1"/>
  <c r="I24" i="1"/>
  <c r="H24" i="1"/>
  <c r="G24" i="1"/>
  <c r="O23" i="1"/>
  <c r="P23" i="1" s="1"/>
  <c r="O22" i="1"/>
  <c r="P22" i="1" s="1"/>
  <c r="O21" i="1"/>
  <c r="P21" i="1" s="1"/>
  <c r="O20" i="1"/>
  <c r="P20" i="1" s="1"/>
  <c r="N19" i="1"/>
  <c r="M19" i="1"/>
  <c r="L19" i="1"/>
  <c r="K19" i="1"/>
  <c r="J19" i="1"/>
  <c r="I19" i="1"/>
  <c r="H19" i="1"/>
  <c r="O18" i="1"/>
  <c r="O17" i="1"/>
  <c r="P17" i="1" s="1"/>
  <c r="O16" i="1"/>
  <c r="O15" i="1"/>
  <c r="P15" i="1" s="1"/>
  <c r="O14" i="1"/>
  <c r="P14" i="1" s="1"/>
  <c r="N13" i="1"/>
  <c r="M13" i="1"/>
  <c r="L13" i="1"/>
  <c r="K13" i="1"/>
  <c r="J13" i="1"/>
  <c r="I13" i="1"/>
  <c r="H13" i="1"/>
  <c r="G13" i="1"/>
  <c r="O12" i="1"/>
  <c r="P12" i="1" s="1"/>
  <c r="N11" i="1"/>
  <c r="M11" i="1"/>
  <c r="L11" i="1"/>
  <c r="K11" i="1"/>
  <c r="J11" i="1"/>
  <c r="I11" i="1"/>
  <c r="H11" i="1"/>
  <c r="G11" i="1"/>
  <c r="O10" i="1"/>
  <c r="P10" i="1" s="1"/>
  <c r="O9" i="1"/>
  <c r="P9" i="1" s="1"/>
  <c r="N42" i="1" l="1"/>
  <c r="M42" i="1"/>
  <c r="O11" i="1"/>
  <c r="P11" i="1" s="1"/>
  <c r="O13" i="1"/>
  <c r="P13" i="1" s="1"/>
  <c r="O27" i="1"/>
  <c r="P27" i="1" s="1"/>
  <c r="K42" i="1"/>
  <c r="P18" i="1"/>
  <c r="O41" i="1"/>
  <c r="P41" i="1" s="1"/>
  <c r="I42" i="1"/>
  <c r="J42" i="1"/>
  <c r="L42" i="1"/>
  <c r="G19" i="1"/>
  <c r="G42" i="1" s="1"/>
  <c r="O24" i="1"/>
  <c r="P24" i="1" s="1"/>
  <c r="P37" i="1"/>
  <c r="H42" i="1"/>
  <c r="P16" i="1"/>
  <c r="O37" i="1"/>
  <c r="O19" i="1"/>
  <c r="P19" i="1" l="1"/>
  <c r="O42" i="1"/>
  <c r="Q41" i="1"/>
  <c r="P42" i="1" l="1"/>
  <c r="R41" i="1"/>
  <c r="Q42" i="1"/>
  <c r="R42" i="1" l="1"/>
  <c r="S41" i="1"/>
  <c r="S42" i="1" l="1"/>
  <c r="T41" i="1"/>
  <c r="T42" i="1" l="1"/>
  <c r="U41" i="1"/>
  <c r="V41" i="1" l="1"/>
  <c r="U42" i="1"/>
  <c r="V42" i="1" l="1"/>
  <c r="W41" i="1"/>
  <c r="W42" i="1" l="1"/>
  <c r="X41" i="1"/>
  <c r="X42" i="1" l="1"/>
  <c r="Y41" i="1"/>
  <c r="Y42" i="1" l="1"/>
  <c r="Z41" i="1"/>
  <c r="Z42" i="1" l="1"/>
  <c r="AA41" i="1"/>
  <c r="AA42" i="1" l="1"/>
  <c r="AB41" i="1"/>
  <c r="AB42" i="1" l="1"/>
  <c r="AC41" i="1"/>
  <c r="AC42" i="1" l="1"/>
  <c r="AD41" i="1"/>
  <c r="AD42" i="1" l="1"/>
  <c r="AE41" i="1"/>
  <c r="AE42" i="1" l="1"/>
  <c r="AF41" i="1"/>
  <c r="AF42" i="1" l="1"/>
  <c r="AG41" i="1"/>
  <c r="AG42" i="1" l="1"/>
  <c r="AH41" i="1"/>
  <c r="AH42" i="1" l="1"/>
  <c r="AI41" i="1"/>
  <c r="AI42" i="1" l="1"/>
  <c r="AJ41" i="1"/>
  <c r="AJ42" i="1" l="1"/>
  <c r="AK41" i="1"/>
  <c r="AK42" i="1" l="1"/>
  <c r="AL41" i="1"/>
  <c r="AL42" i="1" l="1"/>
  <c r="AM41" i="1"/>
  <c r="AM42" i="1" l="1"/>
  <c r="AN41" i="1"/>
  <c r="AN42" i="1" l="1"/>
  <c r="AO41" i="1"/>
  <c r="AO42" i="1" l="1"/>
  <c r="AP41" i="1"/>
  <c r="AP42" i="1" s="1"/>
</calcChain>
</file>

<file path=xl/sharedStrings.xml><?xml version="1.0" encoding="utf-8"?>
<sst xmlns="http://schemas.openxmlformats.org/spreadsheetml/2006/main" count="88" uniqueCount="87">
  <si>
    <t>Cod SMIS</t>
  </si>
  <si>
    <t xml:space="preserve">Denumire proiect </t>
  </si>
  <si>
    <t xml:space="preserve">Certificate energetice Anexa 3A
2021 </t>
  </si>
  <si>
    <t>Proiect tehnic
 Anexa 4A 2022</t>
  </si>
  <si>
    <t>Dotari 
Anexa 5A 2022</t>
  </si>
  <si>
    <t>Dirigentie santier
 Anexa 6A 2022</t>
  </si>
  <si>
    <t>Asistenta tehnica 
Anexa 6A 2022</t>
  </si>
  <si>
    <t>Total 
cheltuieli de capital 2022</t>
  </si>
  <si>
    <t>Total BVC 
pentru anul 2022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</si>
  <si>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</si>
  <si>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</si>
  <si>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</si>
  <si>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</si>
  <si>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</si>
  <si>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</si>
  <si>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</si>
  <si>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</si>
  <si>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</si>
  <si>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</si>
  <si>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</si>
  <si>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</si>
  <si>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2023</t>
  </si>
  <si>
    <t>9=2+3+4+5+6+7+8</t>
  </si>
  <si>
    <t>10=1+9</t>
  </si>
  <si>
    <t>I=A+H</t>
  </si>
  <si>
    <t xml:space="preserve">Dezvoltarea si impletarea de masuri de simplificare a procedurilor administrative din cadrul Primariei Municipiului Satu Mare </t>
  </si>
  <si>
    <t>Digitalizare eficiență transparență pentru cetățeni - DETC</t>
  </si>
  <si>
    <t>TOTAL 51</t>
  </si>
  <si>
    <t>TOTAL 61</t>
  </si>
  <si>
    <t>TOTAL 65</t>
  </si>
  <si>
    <t>Amenajare pista de biciclete strada Botizului-Pod Golescu</t>
  </si>
  <si>
    <t>Transformarea zonei degradate Cubic în zona de petrecere a timpului liber pentru comunitate</t>
  </si>
  <si>
    <t>Transformarea zonei degradate malurile Someşului între cele 2 poduri în zonă de petrecere a timpului liber pentru comunitate</t>
  </si>
  <si>
    <t xml:space="preserve">Developing cross-border culture Revitalized Theatres in Satu Mare  and Uzhgorod </t>
  </si>
  <si>
    <t>TOTAL 67</t>
  </si>
  <si>
    <t>TOTAL 68</t>
  </si>
  <si>
    <t>Modernizarea și extinderea traseului pietonal și velo Centrul Nou</t>
  </si>
  <si>
    <t xml:space="preserve">  </t>
  </si>
  <si>
    <t>Modernizarea și extinderea traseului pietonal și velo Centrul Vechi</t>
  </si>
  <si>
    <t>TOTAL 70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</si>
  <si>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</si>
  <si>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Creșterea eficienței transportului public urban de călători prin achiziționarea unor autobuze hibrid și asigurarea infrastructutii suport</t>
  </si>
  <si>
    <t>TOTAL 84</t>
  </si>
  <si>
    <t>TOTAL GENERAL</t>
  </si>
  <si>
    <t>PRIMĂRIA MUNICIPIULUI SATU MARE</t>
  </si>
  <si>
    <t xml:space="preserve">SERVICIUL BUGET </t>
  </si>
  <si>
    <t xml:space="preserve">CONT EXECUȚIE PROIECTE CU FINANȚARE EXTERNĂ NERAMBURSABILĂ </t>
  </si>
  <si>
    <t>pentru anul 2022</t>
  </si>
  <si>
    <t xml:space="preserve">Capitol 
bugetar </t>
  </si>
  <si>
    <t xml:space="preserve">Nr. 
crt. </t>
  </si>
  <si>
    <t xml:space="preserve">Cap. 51.02 Autorități publice
 și acțiuni externe </t>
  </si>
  <si>
    <t>Cap. 61.02 
Ordine publică și
 siguranță națională</t>
  </si>
  <si>
    <t>Ensuring Public safety- supraveghere video</t>
  </si>
  <si>
    <t>Buget
 inițial 
2022</t>
  </si>
  <si>
    <t>Buget
 definitiv
 2022</t>
  </si>
  <si>
    <t xml:space="preserve">Plăți
 efectuate </t>
  </si>
  <si>
    <t>Cap. 65.02
 Învățământ</t>
  </si>
  <si>
    <t>Cap. 67.02 
Cultură, recreere și religie</t>
  </si>
  <si>
    <t>Consolidarea capacității unității de învățământ Școala Gimnazială Octavian Goga</t>
  </si>
  <si>
    <t xml:space="preserve">Consolidarea capacității unității de învățământ Gradinița cu Program Prelungit Guliver Satu Mare </t>
  </si>
  <si>
    <t>Modernizare infrastructură educațională Grădinița nr. 29 și Creșa Punguța cu 2 bani</t>
  </si>
  <si>
    <t>Modernizare infrastructură educațională Grădinița nr. 7</t>
  </si>
  <si>
    <t>Modernizare infrastructură educațională Liceul Tehnologic "Constantin Brâncuși"</t>
  </si>
  <si>
    <t>Regenerare fizică a zonei Ostrovului</t>
  </si>
  <si>
    <t xml:space="preserve">Centru de zi persoane vârstnice  – derulat prin Direcția de Asistență Socială  </t>
  </si>
  <si>
    <t>Cap.68.02
 Asigurări și asistență socială</t>
  </si>
  <si>
    <t>Cap. 70.02
 Locuinte, servicii și dezvoltare publică</t>
  </si>
  <si>
    <t>Reabilitare clădiri rezidențiale Satu Mare 1</t>
  </si>
  <si>
    <t xml:space="preserve">Elaborarea PMUD 2023 - 2030 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</si>
  <si>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</si>
  <si>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</si>
  <si>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</si>
  <si>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</si>
  <si>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Cofinantare Proiect regional de dezvoltare a infrastructurii de apă și apă uzată din judetul Satu Mare</t>
  </si>
  <si>
    <t>Cap. 84.02 
Transporturi</t>
  </si>
  <si>
    <t>Pasarela pietonală și velo peste râul Someș în municipiul Satu Mare-Componenta 2</t>
  </si>
  <si>
    <t>Ordonator principal credite</t>
  </si>
  <si>
    <t>Primar</t>
  </si>
  <si>
    <t xml:space="preserve">Director </t>
  </si>
  <si>
    <t>Șef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</si>
  <si>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</si>
  <si>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</si>
  <si>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</si>
  <si>
    <t>Anexa nr. 24 la HCL nr. 171/25.05.2023</t>
  </si>
  <si>
    <t>Vizat spre neschimbare</t>
  </si>
  <si>
    <t>Presedinte de sedinta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</si>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</sst>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indexed="8"/>
      <name val="Calibri"/>
      <family val="2"/>
    </font>
    <font>
      <b/>
      <sz val="14"/>
      <color indexed="10"/>
      <name val="Calibri"/>
      <family val="2"/>
    </font>
    <font>
      <b/>
      <sz val="11"/>
      <color indexed="10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</font>
    <font>
      <b/>
      <sz val="12"/>
      <color rgb="FF7030A0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2" xfId="0" applyFont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/>
    <xf numFmtId="0" fontId="7" fillId="0" borderId="15" xfId="0" applyFont="1" applyBorder="1"/>
    <xf numFmtId="0" fontId="7" fillId="0" borderId="0" xfId="0" applyFont="1"/>
    <xf numFmtId="0" fontId="8" fillId="2" borderId="14" xfId="0" applyFont="1" applyFill="1" applyBorder="1"/>
    <xf numFmtId="0" fontId="6" fillId="7" borderId="14" xfId="0" applyFont="1" applyFill="1" applyBorder="1" applyAlignment="1">
      <alignment horizontal="center"/>
    </xf>
    <xf numFmtId="0" fontId="0" fillId="8" borderId="15" xfId="0" applyFill="1" applyBorder="1"/>
    <xf numFmtId="0" fontId="0" fillId="0" borderId="15" xfId="0" applyBorder="1"/>
    <xf numFmtId="3" fontId="10" fillId="11" borderId="17" xfId="0" applyNumberFormat="1" applyFont="1" applyFill="1" applyBorder="1" applyAlignment="1">
      <alignment horizontal="center" wrapText="1"/>
    </xf>
    <xf numFmtId="3" fontId="6" fillId="0" borderId="11" xfId="0" applyNumberFormat="1" applyFont="1" applyBorder="1" applyAlignment="1">
      <alignment horizontal="center"/>
    </xf>
    <xf numFmtId="3" fontId="6" fillId="12" borderId="13" xfId="0" applyNumberFormat="1" applyFont="1" applyFill="1" applyBorder="1" applyAlignment="1">
      <alignment horizontal="center"/>
    </xf>
    <xf numFmtId="3" fontId="11" fillId="0" borderId="15" xfId="0" applyNumberFormat="1" applyFont="1" applyBorder="1"/>
    <xf numFmtId="0" fontId="0" fillId="0" borderId="20" xfId="0" applyBorder="1"/>
    <xf numFmtId="3" fontId="6" fillId="13" borderId="12" xfId="0" applyNumberFormat="1" applyFont="1" applyFill="1" applyBorder="1" applyAlignment="1">
      <alignment horizontal="center"/>
    </xf>
    <xf numFmtId="3" fontId="2" fillId="14" borderId="13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3" fontId="6" fillId="13" borderId="20" xfId="0" applyNumberFormat="1" applyFont="1" applyFill="1" applyBorder="1" applyAlignment="1">
      <alignment horizontal="center"/>
    </xf>
    <xf numFmtId="3" fontId="2" fillId="14" borderId="26" xfId="0" applyNumberFormat="1" applyFont="1" applyFill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6" fillId="12" borderId="15" xfId="0" applyNumberFormat="1" applyFont="1" applyFill="1" applyBorder="1" applyAlignment="1">
      <alignment horizontal="center"/>
    </xf>
    <xf numFmtId="3" fontId="12" fillId="0" borderId="15" xfId="0" applyNumberFormat="1" applyFont="1" applyBorder="1"/>
    <xf numFmtId="3" fontId="6" fillId="15" borderId="15" xfId="0" applyNumberFormat="1" applyFont="1" applyFill="1" applyBorder="1" applyAlignment="1">
      <alignment horizontal="center"/>
    </xf>
    <xf numFmtId="3" fontId="6" fillId="14" borderId="12" xfId="0" applyNumberFormat="1" applyFont="1" applyFill="1" applyBorder="1" applyAlignment="1">
      <alignment horizontal="center"/>
    </xf>
    <xf numFmtId="3" fontId="6" fillId="13" borderId="11" xfId="0" applyNumberFormat="1" applyFont="1" applyFill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15" borderId="11" xfId="0" applyNumberFormat="1" applyFont="1" applyFill="1" applyBorder="1" applyAlignment="1">
      <alignment horizontal="center"/>
    </xf>
    <xf numFmtId="3" fontId="2" fillId="14" borderId="31" xfId="0" applyNumberFormat="1" applyFont="1" applyFill="1" applyBorder="1" applyAlignment="1">
      <alignment horizontal="center"/>
    </xf>
    <xf numFmtId="3" fontId="2" fillId="0" borderId="31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3" fontId="14" fillId="11" borderId="21" xfId="0" applyNumberFormat="1" applyFont="1" applyFill="1" applyBorder="1" applyAlignment="1">
      <alignment horizontal="center" vertical="center" wrapText="1"/>
    </xf>
    <xf numFmtId="3" fontId="14" fillId="11" borderId="20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0" borderId="18" xfId="0" applyBorder="1"/>
    <xf numFmtId="3" fontId="14" fillId="11" borderId="15" xfId="0" applyNumberFormat="1" applyFont="1" applyFill="1" applyBorder="1" applyAlignment="1">
      <alignment horizontal="center" vertical="center" wrapText="1"/>
    </xf>
    <xf numFmtId="3" fontId="14" fillId="11" borderId="16" xfId="0" applyNumberFormat="1" applyFont="1" applyFill="1" applyBorder="1" applyAlignment="1">
      <alignment horizontal="center" vertical="center" wrapText="1"/>
    </xf>
    <xf numFmtId="0" fontId="10" fillId="11" borderId="21" xfId="0" applyFont="1" applyFill="1" applyBorder="1" applyAlignment="1">
      <alignment horizontal="center" wrapText="1"/>
    </xf>
    <xf numFmtId="3" fontId="10" fillId="11" borderId="16" xfId="0" applyNumberFormat="1" applyFont="1" applyFill="1" applyBorder="1" applyAlignment="1">
      <alignment horizontal="center" vertical="center" wrapText="1"/>
    </xf>
    <xf numFmtId="3" fontId="2" fillId="16" borderId="11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3" fontId="6" fillId="0" borderId="17" xfId="0" applyNumberFormat="1" applyFont="1" applyBorder="1" applyAlignment="1">
      <alignment horizontal="center"/>
    </xf>
    <xf numFmtId="0" fontId="12" fillId="10" borderId="41" xfId="0" applyFont="1" applyFill="1" applyBorder="1" applyAlignment="1">
      <alignment horizontal="center" vertical="center" wrapText="1"/>
    </xf>
    <xf numFmtId="0" fontId="0" fillId="0" borderId="1" xfId="0" applyBorder="1"/>
    <xf numFmtId="3" fontId="6" fillId="0" borderId="13" xfId="0" applyNumberFormat="1" applyFont="1" applyBorder="1" applyAlignment="1">
      <alignment horizontal="center"/>
    </xf>
    <xf numFmtId="0" fontId="12" fillId="12" borderId="1" xfId="0" applyFont="1" applyFill="1" applyBorder="1" applyAlignment="1">
      <alignment horizontal="center" vertical="center"/>
    </xf>
    <xf numFmtId="3" fontId="6" fillId="13" borderId="31" xfId="0" applyNumberFormat="1" applyFont="1" applyFill="1" applyBorder="1" applyAlignment="1">
      <alignment horizontal="center"/>
    </xf>
    <xf numFmtId="3" fontId="6" fillId="13" borderId="37" xfId="0" applyNumberFormat="1" applyFont="1" applyFill="1" applyBorder="1" applyAlignment="1">
      <alignment horizontal="center"/>
    </xf>
    <xf numFmtId="0" fontId="12" fillId="12" borderId="30" xfId="0" applyFont="1" applyFill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/>
    </xf>
    <xf numFmtId="0" fontId="12" fillId="12" borderId="43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center"/>
    </xf>
    <xf numFmtId="3" fontId="6" fillId="13" borderId="1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9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/>
    </xf>
    <xf numFmtId="0" fontId="9" fillId="9" borderId="39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/>
    </xf>
    <xf numFmtId="0" fontId="6" fillId="13" borderId="22" xfId="0" applyFont="1" applyFill="1" applyBorder="1" applyAlignment="1">
      <alignment horizontal="center"/>
    </xf>
    <xf numFmtId="0" fontId="6" fillId="13" borderId="23" xfId="0" applyFont="1" applyFill="1" applyBorder="1" applyAlignment="1">
      <alignment horizontal="center"/>
    </xf>
    <xf numFmtId="0" fontId="16" fillId="16" borderId="24" xfId="0" applyFont="1" applyFill="1" applyBorder="1" applyAlignment="1">
      <alignment horizontal="center" vertical="center"/>
    </xf>
    <xf numFmtId="0" fontId="16" fillId="16" borderId="7" xfId="0" applyFont="1" applyFill="1" applyBorder="1" applyAlignment="1">
      <alignment horizontal="center" vertical="center"/>
    </xf>
    <xf numFmtId="0" fontId="16" fillId="16" borderId="25" xfId="0" applyFont="1" applyFill="1" applyBorder="1" applyAlignment="1">
      <alignment horizontal="center" vertical="center"/>
    </xf>
    <xf numFmtId="0" fontId="16" fillId="16" borderId="27" xfId="0" applyFont="1" applyFill="1" applyBorder="1" applyAlignment="1">
      <alignment horizontal="center" vertical="center"/>
    </xf>
    <xf numFmtId="0" fontId="16" fillId="16" borderId="28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9" borderId="39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 wrapText="1"/>
    </xf>
    <xf numFmtId="0" fontId="9" fillId="9" borderId="33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9" fillId="9" borderId="1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9" borderId="28" xfId="0" applyFont="1" applyFill="1" applyBorder="1" applyAlignment="1">
      <alignment horizontal="center" vertical="center" wrapText="1"/>
    </xf>
    <xf numFmtId="0" fontId="9" fillId="9" borderId="3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3" fontId="6" fillId="16" borderId="16" xfId="0" applyNumberFormat="1" applyFont="1" applyFill="1" applyBorder="1" applyAlignment="1">
      <alignment horizontal="center"/>
    </xf>
    <xf numFmtId="3" fontId="6" fillId="16" borderId="19" xfId="0" applyNumberFormat="1" applyFont="1" applyFill="1" applyBorder="1" applyAlignment="1">
      <alignment horizontal="center"/>
    </xf>
    <xf numFmtId="3" fontId="13" fillId="12" borderId="34" xfId="0" applyNumberFormat="1" applyFont="1" applyFill="1" applyBorder="1" applyAlignment="1">
      <alignment horizontal="center"/>
    </xf>
    <xf numFmtId="3" fontId="13" fillId="12" borderId="36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3" fontId="2" fillId="16" borderId="16" xfId="0" applyNumberFormat="1" applyFont="1" applyFill="1" applyBorder="1" applyAlignment="1">
      <alignment horizontal="center" vertical="center"/>
    </xf>
    <xf numFmtId="3" fontId="2" fillId="16" borderId="19" xfId="0" applyNumberFormat="1" applyFont="1" applyFill="1" applyBorder="1" applyAlignment="1">
      <alignment horizontal="center" vertical="center"/>
    </xf>
    <xf numFmtId="3" fontId="2" fillId="16" borderId="34" xfId="0" applyNumberFormat="1" applyFont="1" applyFill="1" applyBorder="1" applyAlignment="1">
      <alignment horizontal="center" vertical="center"/>
    </xf>
    <xf numFmtId="3" fontId="2" fillId="16" borderId="36" xfId="0" applyNumberFormat="1" applyFont="1" applyFill="1" applyBorder="1" applyAlignment="1">
      <alignment horizontal="center" vertical="center"/>
    </xf>
    <xf numFmtId="3" fontId="6" fillId="16" borderId="21" xfId="0" applyNumberFormat="1" applyFont="1" applyFill="1" applyBorder="1" applyAlignment="1">
      <alignment horizontal="center"/>
    </xf>
    <xf numFmtId="3" fontId="6" fillId="16" borderId="35" xfId="0" applyNumberFormat="1" applyFont="1" applyFill="1" applyBorder="1" applyAlignment="1">
      <alignment horizontal="center"/>
    </xf>
    <xf numFmtId="3" fontId="2" fillId="16" borderId="21" xfId="0" applyNumberFormat="1" applyFont="1" applyFill="1" applyBorder="1" applyAlignment="1">
      <alignment horizontal="center" vertical="center"/>
    </xf>
    <xf numFmtId="3" fontId="2" fillId="16" borderId="35" xfId="0" applyNumberFormat="1" applyFont="1" applyFill="1" applyBorder="1" applyAlignment="1">
      <alignment horizontal="center" vertical="center"/>
    </xf>
    <xf numFmtId="0" fontId="9" fillId="9" borderId="40" xfId="0" applyFont="1" applyFill="1" applyBorder="1" applyAlignment="1">
      <alignment horizontal="center" vertical="center" wrapText="1"/>
    </xf>
    <xf numFmtId="0" fontId="9" fillId="9" borderId="3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5D71-EA12-4665-86DD-5D3496EC1D83}">
  <sheetPr>
    <tabColor theme="7" tint="0.39997558519241921"/>
  </sheetPr>
  <dimension ref="A1:AV52"/>
  <sheetViews>
    <sheetView tabSelected="1" zoomScale="98" zoomScaleNormal="98" workbookViewId="0">
      <pane ySplit="7" topLeftCell="A47" activePane="bottomLeft" state="frozen"/>
      <selection pane="bottomLeft" activeCell="G52" sqref="G52"/>
    </sheetView>
  </sheetViews>
  <sheetFormatPr defaultRowHeight="15" x14ac:dyDescent="0.25"/>
  <cols>
    <col min="2" max="2" width="3.5703125" customWidth="1"/>
    <col min="3" max="3" width="4" customWidth="1"/>
    <col min="4" max="4" width="5.28515625" customWidth="1"/>
    <col min="5" max="5" width="7.42578125" hidden="1" customWidth="1"/>
    <col min="6" max="6" width="25.42578125" customWidth="1"/>
    <col min="7" max="7" width="15.5703125" customWidth="1"/>
    <col min="8" max="8" width="16.7109375" customWidth="1"/>
    <col min="9" max="9" width="3.7109375" hidden="1" customWidth="1"/>
    <col min="10" max="10" width="19.42578125" customWidth="1"/>
    <col min="11" max="11" width="11.85546875" hidden="1" customWidth="1"/>
    <col min="12" max="12" width="13" hidden="1" customWidth="1"/>
    <col min="13" max="13" width="10.85546875" hidden="1" customWidth="1"/>
    <col min="14" max="14" width="9.7109375" hidden="1" customWidth="1"/>
    <col min="15" max="15" width="11.85546875" hidden="1" customWidth="1"/>
    <col min="16" max="16" width="14.28515625" hidden="1" customWidth="1"/>
    <col min="17" max="17" width="0" hidden="1" customWidth="1"/>
    <col min="18" max="18" width="6.85546875" hidden="1" customWidth="1"/>
    <col min="19" max="19" width="2.5703125" hidden="1" customWidth="1"/>
    <col min="20" max="20" width="0" hidden="1" customWidth="1"/>
    <col min="21" max="21" width="17.42578125" hidden="1" customWidth="1"/>
    <col min="22" max="22" width="15.42578125" hidden="1" customWidth="1"/>
    <col min="23" max="23" width="0" hidden="1" customWidth="1"/>
    <col min="24" max="24" width="3.42578125" hidden="1" customWidth="1"/>
    <col min="25" max="25" width="20.85546875" hidden="1" customWidth="1"/>
    <col min="26" max="26" width="14.42578125" hidden="1" customWidth="1"/>
    <col min="27" max="27" width="15" hidden="1" customWidth="1"/>
    <col min="28" max="28" width="10.28515625" hidden="1" customWidth="1"/>
    <col min="29" max="29" width="12.42578125" hidden="1" customWidth="1"/>
    <col min="30" max="30" width="9.28515625" hidden="1" customWidth="1"/>
    <col min="31" max="31" width="12.5703125" hidden="1" customWidth="1"/>
    <col min="32" max="32" width="11.85546875" hidden="1" customWidth="1"/>
    <col min="33" max="33" width="16.28515625" hidden="1" customWidth="1"/>
    <col min="34" max="35" width="0" hidden="1" customWidth="1"/>
    <col min="36" max="36" width="14.140625" hidden="1" customWidth="1"/>
    <col min="37" max="37" width="14" hidden="1" customWidth="1"/>
    <col min="38" max="38" width="15.42578125" hidden="1" customWidth="1"/>
    <col min="39" max="39" width="14.140625" hidden="1" customWidth="1"/>
    <col min="40" max="40" width="15" hidden="1" customWidth="1"/>
    <col min="41" max="42" width="0" hidden="1" customWidth="1"/>
    <col min="43" max="43" width="13.42578125" hidden="1" customWidth="1"/>
    <col min="44" max="44" width="0" hidden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3" ht="15.75" x14ac:dyDescent="0.25">
      <c r="A1" s="107" t="s">
        <v>44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43" x14ac:dyDescent="0.25">
      <c r="B2" s="124" t="s">
        <v>45</v>
      </c>
      <c r="C2" s="124"/>
      <c r="D2" s="124"/>
      <c r="E2" s="124"/>
      <c r="F2" s="124"/>
      <c r="G2" s="124"/>
      <c r="H2" s="124"/>
      <c r="I2" s="124"/>
      <c r="J2" s="124"/>
    </row>
    <row r="3" spans="1:43" x14ac:dyDescent="0.25">
      <c r="B3" s="52"/>
      <c r="C3" s="52"/>
      <c r="D3" s="52"/>
      <c r="E3" s="52"/>
      <c r="F3" s="52"/>
      <c r="G3" s="52"/>
      <c r="H3" s="52"/>
      <c r="I3" s="52"/>
      <c r="J3" s="80" t="s">
        <v>83</v>
      </c>
    </row>
    <row r="4" spans="1:43" x14ac:dyDescent="0.25">
      <c r="B4" s="52"/>
      <c r="C4" s="52"/>
      <c r="D4" s="52"/>
      <c r="E4" s="52"/>
      <c r="F4" s="52"/>
      <c r="G4" s="52"/>
      <c r="H4" s="52"/>
      <c r="I4" s="52"/>
      <c r="J4" s="80"/>
    </row>
    <row r="5" spans="1:43" ht="21" customHeight="1" x14ac:dyDescent="0.25">
      <c r="A5" s="113" t="s">
        <v>46</v>
      </c>
      <c r="B5" s="113"/>
      <c r="C5" s="113"/>
      <c r="D5" s="113"/>
      <c r="E5" s="113"/>
      <c r="F5" s="113"/>
      <c r="G5" s="113"/>
      <c r="H5" s="113"/>
      <c r="I5" s="113"/>
      <c r="J5" s="11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43" ht="30" customHeight="1" thickBot="1" x14ac:dyDescent="0.35">
      <c r="B6" s="125" t="s">
        <v>47</v>
      </c>
      <c r="C6" s="125"/>
      <c r="D6" s="125"/>
      <c r="E6" s="125"/>
      <c r="F6" s="125"/>
      <c r="G6" s="125"/>
      <c r="H6" s="125"/>
      <c r="I6" s="125"/>
      <c r="J6" s="125"/>
      <c r="K6" s="126"/>
      <c r="L6" s="126"/>
      <c r="M6" s="126"/>
      <c r="N6" s="126"/>
      <c r="O6" s="126"/>
      <c r="P6" s="12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43" ht="72" customHeight="1" thickBot="1" x14ac:dyDescent="0.3">
      <c r="A7" s="68" t="s">
        <v>49</v>
      </c>
      <c r="B7" s="104" t="s">
        <v>48</v>
      </c>
      <c r="C7" s="105"/>
      <c r="D7" s="106"/>
      <c r="E7" s="56" t="s">
        <v>0</v>
      </c>
      <c r="F7" s="56" t="s">
        <v>1</v>
      </c>
      <c r="G7" s="57" t="s">
        <v>53</v>
      </c>
      <c r="H7" s="57" t="s">
        <v>54</v>
      </c>
      <c r="I7" s="57" t="s">
        <v>2</v>
      </c>
      <c r="J7" s="57" t="s">
        <v>55</v>
      </c>
      <c r="K7" s="65" t="s">
        <v>3</v>
      </c>
      <c r="L7" s="2" t="s">
        <v>4</v>
      </c>
      <c r="M7" s="2" t="s">
        <v>5</v>
      </c>
      <c r="N7" s="2" t="s">
        <v>6</v>
      </c>
      <c r="O7" s="3" t="s">
        <v>7</v>
      </c>
      <c r="P7" s="3" t="s">
        <v>8</v>
      </c>
      <c r="Q7" s="114" t="s">
        <v>9</v>
      </c>
      <c r="R7" s="115"/>
      <c r="S7" s="115"/>
      <c r="T7" s="116"/>
      <c r="U7" s="4" t="s">
        <v>10</v>
      </c>
      <c r="V7" s="5" t="s">
        <v>11</v>
      </c>
      <c r="W7" s="6"/>
      <c r="X7" s="6"/>
      <c r="Y7" s="7" t="s">
        <v>12</v>
      </c>
      <c r="Z7" s="8" t="s">
        <v>13</v>
      </c>
      <c r="AA7" s="9" t="s">
        <v>14</v>
      </c>
      <c r="AB7" s="9" t="s">
        <v>15</v>
      </c>
      <c r="AC7" s="9" t="s">
        <v>16</v>
      </c>
      <c r="AD7" s="9" t="s">
        <v>17</v>
      </c>
      <c r="AE7" s="9" t="s">
        <v>18</v>
      </c>
      <c r="AF7" s="9" t="s">
        <v>19</v>
      </c>
      <c r="AG7" s="9" t="s">
        <v>20</v>
      </c>
      <c r="AH7" s="10"/>
      <c r="AI7" s="10"/>
      <c r="AJ7" s="11" t="s">
        <v>8</v>
      </c>
      <c r="AK7" s="12" t="s">
        <v>21</v>
      </c>
      <c r="AL7" s="13"/>
      <c r="AQ7" s="2"/>
    </row>
    <row r="8" spans="1:43" ht="20.100000000000001" hidden="1" customHeight="1" thickBot="1" x14ac:dyDescent="0.25">
      <c r="A8" s="69"/>
      <c r="B8" s="14"/>
      <c r="C8" s="15"/>
      <c r="D8" s="16"/>
      <c r="E8" s="16"/>
      <c r="F8" s="17">
        <v>0</v>
      </c>
      <c r="G8" s="18">
        <v>1</v>
      </c>
      <c r="H8" s="18">
        <v>2</v>
      </c>
      <c r="I8" s="18">
        <v>3</v>
      </c>
      <c r="J8" s="20">
        <v>4</v>
      </c>
      <c r="K8" s="66">
        <v>5</v>
      </c>
      <c r="L8" s="18">
        <v>6</v>
      </c>
      <c r="M8" s="18">
        <v>7</v>
      </c>
      <c r="N8" s="18">
        <v>8</v>
      </c>
      <c r="O8" s="19" t="s">
        <v>22</v>
      </c>
      <c r="P8" s="20" t="s">
        <v>23</v>
      </c>
      <c r="Q8" s="117"/>
      <c r="R8" s="118"/>
      <c r="S8" s="118"/>
      <c r="T8" s="119"/>
      <c r="U8" s="24"/>
      <c r="V8" s="25"/>
      <c r="W8" s="26"/>
      <c r="X8" s="26"/>
      <c r="Y8" s="27"/>
      <c r="Z8" s="27"/>
      <c r="AA8" s="25"/>
      <c r="AB8" s="25"/>
      <c r="AC8" s="25"/>
      <c r="AD8" s="25"/>
      <c r="AE8" s="25"/>
      <c r="AF8" s="25"/>
      <c r="AG8" s="25"/>
      <c r="AH8" s="26"/>
      <c r="AI8" s="26"/>
      <c r="AJ8" s="28" t="s">
        <v>24</v>
      </c>
      <c r="AK8" s="29"/>
      <c r="AQ8" s="30"/>
    </row>
    <row r="9" spans="1:43" ht="75" hidden="1" customHeight="1" thickBot="1" x14ac:dyDescent="0.25">
      <c r="A9" s="69"/>
      <c r="B9" s="101" t="s">
        <v>50</v>
      </c>
      <c r="C9" s="102"/>
      <c r="D9" s="103"/>
      <c r="E9" s="16"/>
      <c r="F9" s="31" t="s">
        <v>25</v>
      </c>
      <c r="G9" s="32"/>
      <c r="H9" s="32"/>
      <c r="I9" s="32"/>
      <c r="J9" s="70"/>
      <c r="K9" s="47"/>
      <c r="L9" s="32"/>
      <c r="M9" s="32"/>
      <c r="N9" s="32"/>
      <c r="O9" s="32">
        <f>H9+I9+K9+L9+M9+N9</f>
        <v>0</v>
      </c>
      <c r="P9" s="33">
        <f>G9+O9</f>
        <v>0</v>
      </c>
      <c r="Q9" s="21"/>
      <c r="R9" s="22"/>
      <c r="S9" s="22"/>
      <c r="T9" s="23"/>
      <c r="U9" s="24"/>
      <c r="V9" s="25"/>
      <c r="W9" s="26"/>
      <c r="X9" s="26"/>
      <c r="Y9" s="27"/>
      <c r="Z9" s="27"/>
      <c r="AA9" s="25"/>
      <c r="AB9" s="25"/>
      <c r="AC9" s="25"/>
      <c r="AD9" s="25"/>
      <c r="AE9" s="25"/>
      <c r="AF9" s="25"/>
      <c r="AG9" s="25"/>
      <c r="AH9" s="26"/>
      <c r="AI9" s="26"/>
      <c r="AJ9" s="28"/>
      <c r="AK9" s="29"/>
      <c r="AQ9" s="34"/>
    </row>
    <row r="10" spans="1:43" ht="76.5" customHeight="1" thickBot="1" x14ac:dyDescent="0.3">
      <c r="A10" s="71">
        <v>1</v>
      </c>
      <c r="B10" s="87"/>
      <c r="C10" s="85"/>
      <c r="D10" s="86"/>
      <c r="E10" s="35"/>
      <c r="F10" s="54" t="s">
        <v>26</v>
      </c>
      <c r="G10" s="32">
        <v>920000</v>
      </c>
      <c r="H10" s="32">
        <v>920000</v>
      </c>
      <c r="I10" s="32"/>
      <c r="J10" s="70">
        <v>905016</v>
      </c>
      <c r="K10" s="47">
        <v>0</v>
      </c>
      <c r="L10" s="32">
        <v>0</v>
      </c>
      <c r="M10" s="32">
        <v>0</v>
      </c>
      <c r="N10" s="32">
        <v>0</v>
      </c>
      <c r="O10" s="32">
        <f t="shared" ref="O10:O40" si="0">H10+I10+K10+L10+M10+N10</f>
        <v>920000</v>
      </c>
      <c r="P10" s="33">
        <f t="shared" ref="P10:AE41" si="1">G10+O10</f>
        <v>1840000</v>
      </c>
      <c r="Q10" s="21"/>
      <c r="R10" s="22"/>
      <c r="S10" s="22"/>
      <c r="T10" s="23"/>
      <c r="U10" s="24"/>
      <c r="V10" s="25"/>
      <c r="W10" s="26"/>
      <c r="X10" s="26"/>
      <c r="Y10" s="27"/>
      <c r="Z10" s="27"/>
      <c r="AA10" s="25"/>
      <c r="AB10" s="25"/>
      <c r="AC10" s="25"/>
      <c r="AD10" s="25"/>
      <c r="AE10" s="25"/>
      <c r="AF10" s="25"/>
      <c r="AG10" s="25"/>
      <c r="AH10" s="26"/>
      <c r="AI10" s="26"/>
      <c r="AJ10" s="28"/>
      <c r="AK10" s="29"/>
      <c r="AQ10" s="34"/>
    </row>
    <row r="11" spans="1:43" ht="20.100000000000001" customHeight="1" thickBot="1" x14ac:dyDescent="0.35">
      <c r="A11" s="88" t="s">
        <v>27</v>
      </c>
      <c r="B11" s="89"/>
      <c r="C11" s="89"/>
      <c r="D11" s="89"/>
      <c r="E11" s="89"/>
      <c r="F11" s="90"/>
      <c r="G11" s="36">
        <f>G9+G10</f>
        <v>920000</v>
      </c>
      <c r="H11" s="36">
        <f t="shared" ref="H11:N11" si="2">H9+H10</f>
        <v>920000</v>
      </c>
      <c r="I11" s="36">
        <f t="shared" si="2"/>
        <v>0</v>
      </c>
      <c r="J11" s="72">
        <f t="shared" si="2"/>
        <v>905016</v>
      </c>
      <c r="K11" s="36">
        <f t="shared" si="2"/>
        <v>0</v>
      </c>
      <c r="L11" s="36">
        <f t="shared" si="2"/>
        <v>0</v>
      </c>
      <c r="M11" s="36">
        <f t="shared" si="2"/>
        <v>0</v>
      </c>
      <c r="N11" s="36">
        <f t="shared" si="2"/>
        <v>0</v>
      </c>
      <c r="O11" s="36">
        <f t="shared" si="0"/>
        <v>920000</v>
      </c>
      <c r="P11" s="37">
        <f t="shared" si="1"/>
        <v>1840000</v>
      </c>
      <c r="Q11" s="21"/>
      <c r="R11" s="22"/>
      <c r="S11" s="22"/>
      <c r="T11" s="23"/>
      <c r="U11" s="24"/>
      <c r="V11" s="25"/>
      <c r="W11" s="26"/>
      <c r="X11" s="26"/>
      <c r="Y11" s="27"/>
      <c r="Z11" s="27"/>
      <c r="AA11" s="25"/>
      <c r="AB11" s="25"/>
      <c r="AC11" s="25"/>
      <c r="AD11" s="25"/>
      <c r="AE11" s="25"/>
      <c r="AF11" s="25"/>
      <c r="AG11" s="25"/>
      <c r="AH11" s="26"/>
      <c r="AI11" s="26"/>
      <c r="AJ11" s="28"/>
      <c r="AK11" s="29"/>
      <c r="AQ11" s="34"/>
    </row>
    <row r="12" spans="1:43" ht="82.5" customHeight="1" thickBot="1" x14ac:dyDescent="0.3">
      <c r="A12" s="71">
        <v>2</v>
      </c>
      <c r="B12" s="108" t="s">
        <v>51</v>
      </c>
      <c r="C12" s="85"/>
      <c r="D12" s="86"/>
      <c r="E12" s="38"/>
      <c r="F12" s="55" t="s">
        <v>52</v>
      </c>
      <c r="G12" s="32">
        <v>233000</v>
      </c>
      <c r="H12" s="32">
        <v>233000</v>
      </c>
      <c r="I12" s="32"/>
      <c r="J12" s="70">
        <v>183530</v>
      </c>
      <c r="K12" s="47">
        <v>12900</v>
      </c>
      <c r="L12" s="32">
        <v>136000</v>
      </c>
      <c r="M12" s="32">
        <v>0</v>
      </c>
      <c r="N12" s="32">
        <v>0</v>
      </c>
      <c r="O12" s="32">
        <f t="shared" si="0"/>
        <v>381900</v>
      </c>
      <c r="P12" s="33">
        <f t="shared" si="1"/>
        <v>614900</v>
      </c>
      <c r="Q12" s="21"/>
      <c r="R12" s="22"/>
      <c r="S12" s="22"/>
      <c r="T12" s="23"/>
      <c r="U12" s="24"/>
      <c r="V12" s="25"/>
      <c r="W12" s="26"/>
      <c r="X12" s="26"/>
      <c r="Y12" s="27"/>
      <c r="Z12" s="27"/>
      <c r="AA12" s="25"/>
      <c r="AB12" s="25"/>
      <c r="AC12" s="25"/>
      <c r="AD12" s="25"/>
      <c r="AE12" s="25"/>
      <c r="AF12" s="25"/>
      <c r="AG12" s="25"/>
      <c r="AH12" s="26"/>
      <c r="AI12" s="26"/>
      <c r="AJ12" s="28"/>
      <c r="AK12" s="29"/>
      <c r="AQ12" s="34"/>
    </row>
    <row r="13" spans="1:43" ht="20.100000000000001" customHeight="1" thickBot="1" x14ac:dyDescent="0.35">
      <c r="A13" s="88" t="s">
        <v>28</v>
      </c>
      <c r="B13" s="89"/>
      <c r="C13" s="89"/>
      <c r="D13" s="89"/>
      <c r="E13" s="89"/>
      <c r="F13" s="90"/>
      <c r="G13" s="39">
        <f>G12</f>
        <v>233000</v>
      </c>
      <c r="H13" s="39">
        <f t="shared" ref="H13:N13" si="3">H12</f>
        <v>233000</v>
      </c>
      <c r="I13" s="39">
        <f t="shared" si="3"/>
        <v>0</v>
      </c>
      <c r="J13" s="73">
        <f t="shared" si="3"/>
        <v>183530</v>
      </c>
      <c r="K13" s="39">
        <f t="shared" si="3"/>
        <v>12900</v>
      </c>
      <c r="L13" s="39">
        <f t="shared" si="3"/>
        <v>136000</v>
      </c>
      <c r="M13" s="39">
        <f t="shared" si="3"/>
        <v>0</v>
      </c>
      <c r="N13" s="39">
        <f t="shared" si="3"/>
        <v>0</v>
      </c>
      <c r="O13" s="39">
        <f t="shared" si="0"/>
        <v>381900</v>
      </c>
      <c r="P13" s="40">
        <f t="shared" si="1"/>
        <v>614900</v>
      </c>
      <c r="Q13" s="21"/>
      <c r="R13" s="22"/>
      <c r="S13" s="22"/>
      <c r="T13" s="23"/>
      <c r="U13" s="24"/>
      <c r="V13" s="25"/>
      <c r="W13" s="26"/>
      <c r="X13" s="26"/>
      <c r="Y13" s="27"/>
      <c r="Z13" s="27"/>
      <c r="AA13" s="25"/>
      <c r="AB13" s="25"/>
      <c r="AC13" s="25"/>
      <c r="AD13" s="25"/>
      <c r="AE13" s="25"/>
      <c r="AF13" s="25"/>
      <c r="AG13" s="25"/>
      <c r="AH13" s="26"/>
      <c r="AI13" s="26"/>
      <c r="AJ13" s="28"/>
      <c r="AK13" s="29"/>
      <c r="AQ13" s="34"/>
    </row>
    <row r="14" spans="1:43" ht="78.75" customHeight="1" x14ac:dyDescent="0.25">
      <c r="A14" s="74">
        <v>3</v>
      </c>
      <c r="B14" s="109" t="s">
        <v>56</v>
      </c>
      <c r="C14" s="82"/>
      <c r="D14" s="98"/>
      <c r="E14" s="15"/>
      <c r="F14" s="59" t="s">
        <v>60</v>
      </c>
      <c r="G14" s="41">
        <v>404000</v>
      </c>
      <c r="H14" s="41">
        <v>404000</v>
      </c>
      <c r="I14" s="41"/>
      <c r="J14" s="75">
        <v>155922</v>
      </c>
      <c r="K14" s="67"/>
      <c r="L14" s="41">
        <v>37300</v>
      </c>
      <c r="M14" s="41">
        <v>23000</v>
      </c>
      <c r="N14" s="41">
        <v>6700</v>
      </c>
      <c r="O14" s="41">
        <f t="shared" si="0"/>
        <v>471000</v>
      </c>
      <c r="P14" s="42">
        <f t="shared" si="1"/>
        <v>875000</v>
      </c>
      <c r="Q14" s="21"/>
      <c r="R14" s="22"/>
      <c r="S14" s="22"/>
      <c r="T14" s="23"/>
      <c r="U14" s="24"/>
      <c r="V14" s="25"/>
      <c r="W14" s="26"/>
      <c r="X14" s="26"/>
      <c r="Y14" s="27"/>
      <c r="Z14" s="27"/>
      <c r="AA14" s="25"/>
      <c r="AB14" s="25"/>
      <c r="AC14" s="25"/>
      <c r="AD14" s="25"/>
      <c r="AE14" s="25"/>
      <c r="AF14" s="25"/>
      <c r="AG14" s="25"/>
      <c r="AH14" s="26"/>
      <c r="AI14" s="26"/>
      <c r="AJ14" s="28"/>
      <c r="AK14" s="29"/>
      <c r="AQ14" s="34"/>
    </row>
    <row r="15" spans="1:43" ht="63" x14ac:dyDescent="0.25">
      <c r="A15" s="74">
        <v>4</v>
      </c>
      <c r="B15" s="108"/>
      <c r="C15" s="99"/>
      <c r="D15" s="100"/>
      <c r="E15" s="30"/>
      <c r="F15" s="59" t="s">
        <v>61</v>
      </c>
      <c r="G15" s="41">
        <v>1941200</v>
      </c>
      <c r="H15" s="41">
        <v>1941200</v>
      </c>
      <c r="I15" s="41"/>
      <c r="J15" s="75">
        <v>1372402</v>
      </c>
      <c r="K15" s="67">
        <v>4800</v>
      </c>
      <c r="L15" s="41">
        <v>528000</v>
      </c>
      <c r="M15" s="41">
        <v>48750</v>
      </c>
      <c r="N15" s="41">
        <v>15000</v>
      </c>
      <c r="O15" s="41">
        <f t="shared" si="0"/>
        <v>2537750</v>
      </c>
      <c r="P15" s="42">
        <f t="shared" si="1"/>
        <v>4478950</v>
      </c>
      <c r="Q15" s="21"/>
      <c r="R15" s="22"/>
      <c r="S15" s="22"/>
      <c r="T15" s="23"/>
      <c r="U15" s="24"/>
      <c r="V15" s="25"/>
      <c r="W15" s="26"/>
      <c r="X15" s="26"/>
      <c r="Y15" s="27"/>
      <c r="Z15" s="27"/>
      <c r="AA15" s="25"/>
      <c r="AB15" s="25"/>
      <c r="AC15" s="25"/>
      <c r="AD15" s="25"/>
      <c r="AE15" s="25"/>
      <c r="AF15" s="25"/>
      <c r="AG15" s="25"/>
      <c r="AH15" s="26"/>
      <c r="AI15" s="26"/>
      <c r="AJ15" s="28"/>
      <c r="AK15" s="29"/>
      <c r="AQ15" s="43"/>
    </row>
    <row r="16" spans="1:43" ht="105" customHeight="1" x14ac:dyDescent="0.25">
      <c r="A16" s="74">
        <v>5</v>
      </c>
      <c r="B16" s="108"/>
      <c r="C16" s="99"/>
      <c r="D16" s="100"/>
      <c r="E16" s="30"/>
      <c r="F16" s="59" t="s">
        <v>59</v>
      </c>
      <c r="G16" s="41">
        <v>0</v>
      </c>
      <c r="H16" s="41">
        <v>645155</v>
      </c>
      <c r="I16" s="41"/>
      <c r="J16" s="75"/>
      <c r="K16" s="67"/>
      <c r="L16" s="41">
        <v>419242</v>
      </c>
      <c r="M16" s="41"/>
      <c r="N16" s="41"/>
      <c r="O16" s="41">
        <f>H16+J16+K16+L16+M16+N16</f>
        <v>1064397</v>
      </c>
      <c r="P16" s="42">
        <f>G16+O16</f>
        <v>1064397</v>
      </c>
      <c r="Q16" s="21"/>
      <c r="R16" s="22"/>
      <c r="S16" s="22"/>
      <c r="T16" s="23"/>
      <c r="U16" s="24"/>
      <c r="V16" s="25"/>
      <c r="W16" s="26"/>
      <c r="X16" s="26"/>
      <c r="Y16" s="27"/>
      <c r="Z16" s="27"/>
      <c r="AA16" s="25"/>
      <c r="AB16" s="25"/>
      <c r="AC16" s="25"/>
      <c r="AD16" s="25"/>
      <c r="AE16" s="25"/>
      <c r="AF16" s="25"/>
      <c r="AG16" s="25"/>
      <c r="AH16" s="26"/>
      <c r="AI16" s="26"/>
      <c r="AJ16" s="28"/>
      <c r="AK16" s="29"/>
      <c r="AQ16" s="43"/>
    </row>
    <row r="17" spans="1:43" ht="90" customHeight="1" x14ac:dyDescent="0.25">
      <c r="A17" s="74">
        <v>6</v>
      </c>
      <c r="B17" s="108"/>
      <c r="C17" s="99"/>
      <c r="D17" s="100"/>
      <c r="E17" s="30"/>
      <c r="F17" s="59" t="s">
        <v>62</v>
      </c>
      <c r="G17" s="41">
        <v>3457105</v>
      </c>
      <c r="H17" s="41">
        <v>3969050</v>
      </c>
      <c r="I17" s="41"/>
      <c r="J17" s="75">
        <v>2690708</v>
      </c>
      <c r="K17" s="67">
        <v>0</v>
      </c>
      <c r="L17" s="44">
        <v>250000</v>
      </c>
      <c r="M17" s="44">
        <v>45000</v>
      </c>
      <c r="N17" s="41">
        <v>12050</v>
      </c>
      <c r="O17" s="41">
        <f t="shared" si="0"/>
        <v>4276100</v>
      </c>
      <c r="P17" s="42">
        <f t="shared" si="1"/>
        <v>7733205</v>
      </c>
      <c r="Q17" s="21"/>
      <c r="R17" s="22"/>
      <c r="S17" s="22"/>
      <c r="T17" s="23"/>
      <c r="U17" s="24"/>
      <c r="V17" s="25"/>
      <c r="W17" s="26"/>
      <c r="X17" s="26"/>
      <c r="Y17" s="27"/>
      <c r="Z17" s="27"/>
      <c r="AA17" s="25"/>
      <c r="AB17" s="25"/>
      <c r="AC17" s="25"/>
      <c r="AD17" s="25"/>
      <c r="AE17" s="25"/>
      <c r="AF17" s="25"/>
      <c r="AG17" s="25"/>
      <c r="AH17" s="26"/>
      <c r="AI17" s="26"/>
      <c r="AJ17" s="28"/>
      <c r="AK17" s="29"/>
      <c r="AQ17" s="43"/>
    </row>
    <row r="18" spans="1:43" ht="94.5" customHeight="1" thickBot="1" x14ac:dyDescent="0.3">
      <c r="A18" s="76">
        <v>7</v>
      </c>
      <c r="B18" s="110"/>
      <c r="C18" s="111"/>
      <c r="D18" s="112"/>
      <c r="E18" s="58"/>
      <c r="F18" s="60" t="s">
        <v>58</v>
      </c>
      <c r="G18" s="32">
        <v>0</v>
      </c>
      <c r="H18" s="32">
        <v>1247838</v>
      </c>
      <c r="I18" s="32"/>
      <c r="J18" s="70">
        <v>124417</v>
      </c>
      <c r="K18" s="47"/>
      <c r="L18" s="32">
        <v>1087616</v>
      </c>
      <c r="M18" s="32"/>
      <c r="N18" s="32"/>
      <c r="O18" s="41">
        <f t="shared" si="0"/>
        <v>2335454</v>
      </c>
      <c r="P18" s="42">
        <f t="shared" si="1"/>
        <v>2335454</v>
      </c>
      <c r="Q18" s="21"/>
      <c r="R18" s="22"/>
      <c r="S18" s="22"/>
      <c r="T18" s="23"/>
      <c r="U18" s="24"/>
      <c r="V18" s="25"/>
      <c r="W18" s="26"/>
      <c r="X18" s="26"/>
      <c r="Y18" s="27"/>
      <c r="Z18" s="27"/>
      <c r="AA18" s="25"/>
      <c r="AB18" s="25"/>
      <c r="AC18" s="25"/>
      <c r="AD18" s="25"/>
      <c r="AE18" s="25"/>
      <c r="AF18" s="25"/>
      <c r="AG18" s="25"/>
      <c r="AH18" s="26"/>
      <c r="AI18" s="26"/>
      <c r="AJ18" s="28"/>
      <c r="AK18" s="29"/>
      <c r="AQ18" s="43"/>
    </row>
    <row r="19" spans="1:43" ht="20.100000000000001" customHeight="1" thickBot="1" x14ac:dyDescent="0.3">
      <c r="A19" s="88" t="s">
        <v>29</v>
      </c>
      <c r="B19" s="89"/>
      <c r="C19" s="89"/>
      <c r="D19" s="89"/>
      <c r="E19" s="89"/>
      <c r="F19" s="90"/>
      <c r="G19" s="36">
        <f>G14+G15+G17+G18+G16</f>
        <v>5802305</v>
      </c>
      <c r="H19" s="36">
        <f t="shared" ref="H19:P19" si="4">H14+H15+H17+H18+H16</f>
        <v>8207243</v>
      </c>
      <c r="I19" s="36">
        <f t="shared" si="4"/>
        <v>0</v>
      </c>
      <c r="J19" s="72">
        <f t="shared" si="4"/>
        <v>4343449</v>
      </c>
      <c r="K19" s="36">
        <f t="shared" si="4"/>
        <v>4800</v>
      </c>
      <c r="L19" s="36">
        <f t="shared" si="4"/>
        <v>2322158</v>
      </c>
      <c r="M19" s="36">
        <f t="shared" si="4"/>
        <v>116750</v>
      </c>
      <c r="N19" s="36">
        <f t="shared" si="4"/>
        <v>33750</v>
      </c>
      <c r="O19" s="36">
        <f t="shared" si="4"/>
        <v>10684701</v>
      </c>
      <c r="P19" s="45">
        <f t="shared" si="4"/>
        <v>16487006</v>
      </c>
      <c r="Q19" s="21"/>
      <c r="R19" s="22"/>
      <c r="S19" s="22"/>
      <c r="T19" s="23"/>
      <c r="U19" s="24"/>
      <c r="V19" s="25"/>
      <c r="W19" s="26"/>
      <c r="X19" s="26"/>
      <c r="Y19" s="27"/>
      <c r="Z19" s="27"/>
      <c r="AA19" s="25"/>
      <c r="AB19" s="25"/>
      <c r="AC19" s="25"/>
      <c r="AD19" s="25"/>
      <c r="AE19" s="25"/>
      <c r="AF19" s="25"/>
      <c r="AG19" s="25"/>
      <c r="AH19" s="26"/>
      <c r="AI19" s="26"/>
      <c r="AJ19" s="28"/>
      <c r="AK19" s="29"/>
      <c r="AQ19" s="43"/>
    </row>
    <row r="20" spans="1:43" ht="59.25" customHeight="1" x14ac:dyDescent="0.25">
      <c r="A20" s="74">
        <v>8</v>
      </c>
      <c r="B20" s="82" t="s">
        <v>57</v>
      </c>
      <c r="C20" s="82"/>
      <c r="D20" s="98"/>
      <c r="E20" s="16"/>
      <c r="F20" s="60" t="s">
        <v>30</v>
      </c>
      <c r="G20" s="32">
        <v>3538150</v>
      </c>
      <c r="H20" s="32">
        <v>10364451</v>
      </c>
      <c r="I20" s="32"/>
      <c r="J20" s="70">
        <v>6914532</v>
      </c>
      <c r="K20" s="47">
        <v>268000</v>
      </c>
      <c r="L20" s="32"/>
      <c r="M20" s="32">
        <v>172250</v>
      </c>
      <c r="N20" s="32">
        <v>12000</v>
      </c>
      <c r="O20" s="32">
        <f t="shared" si="0"/>
        <v>10816701</v>
      </c>
      <c r="P20" s="33">
        <f t="shared" si="1"/>
        <v>14354851</v>
      </c>
      <c r="Q20" s="21"/>
      <c r="R20" s="22"/>
      <c r="S20" s="22"/>
      <c r="T20" s="23"/>
      <c r="U20" s="24"/>
      <c r="V20" s="25"/>
      <c r="W20" s="26"/>
      <c r="X20" s="26"/>
      <c r="Y20" s="27"/>
      <c r="Z20" s="27"/>
      <c r="AA20" s="25"/>
      <c r="AB20" s="25"/>
      <c r="AC20" s="25"/>
      <c r="AD20" s="25"/>
      <c r="AE20" s="25"/>
      <c r="AF20" s="25"/>
      <c r="AG20" s="25"/>
      <c r="AH20" s="26"/>
      <c r="AI20" s="26"/>
      <c r="AJ20" s="28"/>
      <c r="AK20" s="29"/>
      <c r="AQ20" s="43"/>
    </row>
    <row r="21" spans="1:43" ht="100.5" customHeight="1" x14ac:dyDescent="0.25">
      <c r="A21" s="74">
        <v>9</v>
      </c>
      <c r="B21" s="99"/>
      <c r="C21" s="99"/>
      <c r="D21" s="100"/>
      <c r="E21" s="16"/>
      <c r="F21" s="60" t="s">
        <v>31</v>
      </c>
      <c r="G21" s="32">
        <v>6089800</v>
      </c>
      <c r="H21" s="32">
        <v>6089800</v>
      </c>
      <c r="I21" s="32"/>
      <c r="J21" s="70">
        <v>3606462</v>
      </c>
      <c r="K21" s="47">
        <v>0</v>
      </c>
      <c r="L21" s="32">
        <v>0</v>
      </c>
      <c r="M21" s="32">
        <v>47600</v>
      </c>
      <c r="N21" s="32">
        <v>38000</v>
      </c>
      <c r="O21" s="32">
        <f t="shared" si="0"/>
        <v>6175400</v>
      </c>
      <c r="P21" s="33">
        <f t="shared" si="1"/>
        <v>12265200</v>
      </c>
      <c r="Q21" s="21"/>
      <c r="R21" s="22"/>
      <c r="S21" s="22"/>
      <c r="T21" s="23"/>
      <c r="U21" s="24"/>
      <c r="V21" s="25"/>
      <c r="W21" s="26"/>
      <c r="X21" s="26"/>
      <c r="Y21" s="27"/>
      <c r="Z21" s="27"/>
      <c r="AA21" s="25"/>
      <c r="AB21" s="25"/>
      <c r="AC21" s="25"/>
      <c r="AD21" s="25"/>
      <c r="AE21" s="25"/>
      <c r="AF21" s="25"/>
      <c r="AG21" s="25"/>
      <c r="AH21" s="26"/>
      <c r="AI21" s="26"/>
      <c r="AJ21" s="28"/>
      <c r="AK21" s="29"/>
      <c r="AQ21" s="43"/>
    </row>
    <row r="22" spans="1:43" ht="103.5" customHeight="1" x14ac:dyDescent="0.25">
      <c r="A22" s="74">
        <v>10</v>
      </c>
      <c r="B22" s="99"/>
      <c r="C22" s="99"/>
      <c r="D22" s="100"/>
      <c r="E22" s="16"/>
      <c r="F22" s="60" t="s">
        <v>32</v>
      </c>
      <c r="G22" s="32">
        <v>381500</v>
      </c>
      <c r="H22" s="41">
        <v>481500</v>
      </c>
      <c r="I22" s="32"/>
      <c r="J22" s="70">
        <v>297034</v>
      </c>
      <c r="K22" s="47">
        <v>281500</v>
      </c>
      <c r="L22" s="32"/>
      <c r="M22" s="32"/>
      <c r="N22" s="32"/>
      <c r="O22" s="32">
        <f t="shared" si="0"/>
        <v>763000</v>
      </c>
      <c r="P22" s="33">
        <f t="shared" si="1"/>
        <v>1144500</v>
      </c>
      <c r="Q22" s="21"/>
      <c r="R22" s="22"/>
      <c r="S22" s="22"/>
      <c r="T22" s="23"/>
      <c r="U22" s="24"/>
      <c r="V22" s="25"/>
      <c r="W22" s="26"/>
      <c r="X22" s="26"/>
      <c r="Y22" s="27"/>
      <c r="Z22" s="27"/>
      <c r="AA22" s="25"/>
      <c r="AB22" s="25"/>
      <c r="AC22" s="25"/>
      <c r="AD22" s="25"/>
      <c r="AE22" s="25"/>
      <c r="AF22" s="25"/>
      <c r="AG22" s="25"/>
      <c r="AH22" s="26"/>
      <c r="AI22" s="26"/>
      <c r="AJ22" s="28"/>
      <c r="AK22" s="29"/>
      <c r="AQ22" s="43"/>
    </row>
    <row r="23" spans="1:43" ht="63.75" thickBot="1" x14ac:dyDescent="0.3">
      <c r="A23" s="76">
        <v>11</v>
      </c>
      <c r="B23" s="99"/>
      <c r="C23" s="99"/>
      <c r="D23" s="100"/>
      <c r="E23" s="35"/>
      <c r="F23" s="60" t="s">
        <v>33</v>
      </c>
      <c r="G23" s="32">
        <v>3604500</v>
      </c>
      <c r="H23" s="41">
        <v>2303500</v>
      </c>
      <c r="I23" s="32"/>
      <c r="J23" s="70">
        <v>1233991</v>
      </c>
      <c r="K23" s="47">
        <v>177000</v>
      </c>
      <c r="L23" s="32">
        <v>301000</v>
      </c>
      <c r="M23" s="32">
        <v>38000</v>
      </c>
      <c r="N23" s="32">
        <v>136000</v>
      </c>
      <c r="O23" s="32">
        <f t="shared" si="0"/>
        <v>2955500</v>
      </c>
      <c r="P23" s="33">
        <f t="shared" si="1"/>
        <v>6560000</v>
      </c>
      <c r="Q23" s="21"/>
      <c r="R23" s="22"/>
      <c r="S23" s="22"/>
      <c r="T23" s="23"/>
      <c r="U23" s="24"/>
      <c r="V23" s="25"/>
      <c r="W23" s="26"/>
      <c r="X23" s="26"/>
      <c r="Y23" s="27"/>
      <c r="Z23" s="27"/>
      <c r="AA23" s="25"/>
      <c r="AB23" s="25"/>
      <c r="AC23" s="25"/>
      <c r="AD23" s="25"/>
      <c r="AE23" s="25"/>
      <c r="AF23" s="25"/>
      <c r="AG23" s="25"/>
      <c r="AH23" s="26"/>
      <c r="AI23" s="26"/>
      <c r="AJ23" s="28"/>
      <c r="AK23" s="29"/>
      <c r="AQ23" s="43"/>
    </row>
    <row r="24" spans="1:43" ht="20.100000000000001" customHeight="1" thickBot="1" x14ac:dyDescent="0.35">
      <c r="A24" s="88" t="s">
        <v>34</v>
      </c>
      <c r="B24" s="89"/>
      <c r="C24" s="89"/>
      <c r="D24" s="89"/>
      <c r="E24" s="89"/>
      <c r="F24" s="90"/>
      <c r="G24" s="36">
        <f>G23+G22+G21+G20</f>
        <v>13613950</v>
      </c>
      <c r="H24" s="36">
        <f t="shared" ref="H24:N24" si="5">H23+H22+H21+H20</f>
        <v>19239251</v>
      </c>
      <c r="I24" s="36">
        <f t="shared" si="5"/>
        <v>0</v>
      </c>
      <c r="J24" s="72">
        <f t="shared" si="5"/>
        <v>12052019</v>
      </c>
      <c r="K24" s="36">
        <f t="shared" si="5"/>
        <v>726500</v>
      </c>
      <c r="L24" s="36">
        <f t="shared" si="5"/>
        <v>301000</v>
      </c>
      <c r="M24" s="36">
        <f t="shared" si="5"/>
        <v>257850</v>
      </c>
      <c r="N24" s="36">
        <f t="shared" si="5"/>
        <v>186000</v>
      </c>
      <c r="O24" s="46">
        <f t="shared" si="0"/>
        <v>20710601</v>
      </c>
      <c r="P24" s="37">
        <f t="shared" si="1"/>
        <v>34324551</v>
      </c>
      <c r="Q24" s="21"/>
      <c r="R24" s="22"/>
      <c r="S24" s="22"/>
      <c r="T24" s="23"/>
      <c r="U24" s="24"/>
      <c r="V24" s="25"/>
      <c r="W24" s="26"/>
      <c r="X24" s="26"/>
      <c r="Y24" s="27"/>
      <c r="Z24" s="27"/>
      <c r="AA24" s="25"/>
      <c r="AB24" s="25"/>
      <c r="AC24" s="25"/>
      <c r="AD24" s="25"/>
      <c r="AE24" s="25"/>
      <c r="AF24" s="25"/>
      <c r="AG24" s="25"/>
      <c r="AH24" s="26"/>
      <c r="AI24" s="26"/>
      <c r="AJ24" s="28"/>
      <c r="AK24" s="29"/>
      <c r="AQ24" s="43"/>
    </row>
    <row r="25" spans="1:43" ht="46.5" customHeight="1" x14ac:dyDescent="0.25">
      <c r="A25" s="74">
        <v>12</v>
      </c>
      <c r="B25" s="135" t="s">
        <v>65</v>
      </c>
      <c r="C25" s="83"/>
      <c r="D25" s="84"/>
      <c r="E25" s="35"/>
      <c r="F25" s="60" t="s">
        <v>63</v>
      </c>
      <c r="G25" s="32">
        <v>3106600</v>
      </c>
      <c r="H25" s="32">
        <v>3106600</v>
      </c>
      <c r="I25" s="32"/>
      <c r="J25" s="70">
        <v>2893961</v>
      </c>
      <c r="K25" s="47">
        <v>17000</v>
      </c>
      <c r="L25" s="32">
        <v>266100</v>
      </c>
      <c r="M25" s="32">
        <v>16000</v>
      </c>
      <c r="N25" s="32">
        <v>15000</v>
      </c>
      <c r="O25" s="32">
        <f t="shared" si="0"/>
        <v>3420700</v>
      </c>
      <c r="P25" s="33">
        <f t="shared" si="1"/>
        <v>6527300</v>
      </c>
      <c r="Q25" s="21"/>
      <c r="R25" s="22"/>
      <c r="S25" s="22"/>
      <c r="T25" s="23"/>
      <c r="U25" s="24"/>
      <c r="V25" s="25"/>
      <c r="W25" s="26"/>
      <c r="X25" s="26"/>
      <c r="Y25" s="27"/>
      <c r="Z25" s="27"/>
      <c r="AA25" s="25"/>
      <c r="AB25" s="25"/>
      <c r="AC25" s="25"/>
      <c r="AD25" s="25"/>
      <c r="AE25" s="25"/>
      <c r="AF25" s="25"/>
      <c r="AG25" s="25"/>
      <c r="AH25" s="26"/>
      <c r="AI25" s="26"/>
      <c r="AJ25" s="28"/>
      <c r="AK25" s="29"/>
      <c r="AQ25" s="43"/>
    </row>
    <row r="26" spans="1:43" ht="63.75" thickBot="1" x14ac:dyDescent="0.3">
      <c r="A26" s="76">
        <v>13</v>
      </c>
      <c r="B26" s="136"/>
      <c r="C26" s="85"/>
      <c r="D26" s="86"/>
      <c r="F26" s="60" t="s">
        <v>64</v>
      </c>
      <c r="G26" s="47">
        <v>300000</v>
      </c>
      <c r="H26" s="47">
        <v>720000</v>
      </c>
      <c r="I26" s="47"/>
      <c r="J26" s="77">
        <v>413503</v>
      </c>
      <c r="K26" s="47"/>
      <c r="L26" s="47"/>
      <c r="M26" s="47"/>
      <c r="N26" s="47"/>
      <c r="O26" s="32"/>
      <c r="P26" s="33">
        <f t="shared" si="1"/>
        <v>300000</v>
      </c>
      <c r="Q26" s="21"/>
      <c r="R26" s="22"/>
      <c r="S26" s="22"/>
      <c r="T26" s="23"/>
      <c r="U26" s="24"/>
      <c r="V26" s="25"/>
      <c r="W26" s="26"/>
      <c r="X26" s="26"/>
      <c r="Y26" s="27"/>
      <c r="Z26" s="27"/>
      <c r="AA26" s="25"/>
      <c r="AB26" s="25"/>
      <c r="AC26" s="25"/>
      <c r="AD26" s="25"/>
      <c r="AE26" s="25"/>
      <c r="AF26" s="25"/>
      <c r="AG26" s="25"/>
      <c r="AH26" s="26"/>
      <c r="AI26" s="26"/>
      <c r="AJ26" s="28"/>
      <c r="AK26" s="29"/>
      <c r="AQ26" s="43"/>
    </row>
    <row r="27" spans="1:43" ht="20.100000000000001" customHeight="1" thickBot="1" x14ac:dyDescent="0.35">
      <c r="A27" s="88" t="s">
        <v>35</v>
      </c>
      <c r="B27" s="89"/>
      <c r="C27" s="89"/>
      <c r="D27" s="89"/>
      <c r="E27" s="89"/>
      <c r="F27" s="90"/>
      <c r="G27" s="36">
        <f>G25+G26</f>
        <v>3406600</v>
      </c>
      <c r="H27" s="36">
        <f t="shared" ref="H27:N27" si="6">H25+H26</f>
        <v>3826600</v>
      </c>
      <c r="I27" s="36">
        <f t="shared" si="6"/>
        <v>0</v>
      </c>
      <c r="J27" s="72">
        <f t="shared" si="6"/>
        <v>3307464</v>
      </c>
      <c r="K27" s="36">
        <f t="shared" si="6"/>
        <v>17000</v>
      </c>
      <c r="L27" s="36">
        <f t="shared" si="6"/>
        <v>266100</v>
      </c>
      <c r="M27" s="36">
        <f t="shared" si="6"/>
        <v>16000</v>
      </c>
      <c r="N27" s="36">
        <f t="shared" si="6"/>
        <v>15000</v>
      </c>
      <c r="O27" s="46">
        <f t="shared" si="0"/>
        <v>4140700</v>
      </c>
      <c r="P27" s="37">
        <f t="shared" si="1"/>
        <v>7547300</v>
      </c>
      <c r="Q27" s="21"/>
      <c r="R27" s="22"/>
      <c r="S27" s="22"/>
      <c r="T27" s="23"/>
      <c r="U27" s="24"/>
      <c r="V27" s="25"/>
      <c r="W27" s="26"/>
      <c r="X27" s="26"/>
      <c r="Y27" s="27"/>
      <c r="Z27" s="27"/>
      <c r="AA27" s="25"/>
      <c r="AB27" s="25"/>
      <c r="AC27" s="25"/>
      <c r="AD27" s="25"/>
      <c r="AE27" s="25"/>
      <c r="AF27" s="25"/>
      <c r="AG27" s="25"/>
      <c r="AH27" s="26"/>
      <c r="AI27" s="26"/>
      <c r="AJ27" s="28"/>
      <c r="AK27" s="29"/>
      <c r="AQ27" s="43"/>
    </row>
    <row r="28" spans="1:43" ht="31.5" x14ac:dyDescent="0.25">
      <c r="A28" s="74">
        <v>14</v>
      </c>
      <c r="B28" s="82" t="s">
        <v>66</v>
      </c>
      <c r="C28" s="83"/>
      <c r="D28" s="84"/>
      <c r="E28" s="16"/>
      <c r="F28" s="60" t="s">
        <v>67</v>
      </c>
      <c r="G28" s="32">
        <v>2172300</v>
      </c>
      <c r="H28" s="32">
        <v>1852300</v>
      </c>
      <c r="I28" s="32"/>
      <c r="J28" s="70">
        <v>1850410</v>
      </c>
      <c r="K28" s="47">
        <v>0</v>
      </c>
      <c r="L28" s="32">
        <v>0</v>
      </c>
      <c r="M28" s="32">
        <v>8000</v>
      </c>
      <c r="N28" s="32">
        <v>0</v>
      </c>
      <c r="O28" s="32">
        <f t="shared" si="0"/>
        <v>1860300</v>
      </c>
      <c r="P28" s="33">
        <f t="shared" si="1"/>
        <v>4032600</v>
      </c>
      <c r="Q28" s="21"/>
      <c r="R28" s="22"/>
      <c r="S28" s="22"/>
      <c r="T28" s="23"/>
      <c r="U28" s="24"/>
      <c r="V28" s="25"/>
      <c r="W28" s="26"/>
      <c r="X28" s="26"/>
      <c r="Y28" s="27"/>
      <c r="Z28" s="27"/>
      <c r="AA28" s="25"/>
      <c r="AB28" s="25"/>
      <c r="AC28" s="25"/>
      <c r="AD28" s="25"/>
      <c r="AE28" s="25"/>
      <c r="AF28" s="25"/>
      <c r="AG28" s="25"/>
      <c r="AH28" s="26"/>
      <c r="AI28" s="26"/>
      <c r="AJ28" s="28"/>
      <c r="AK28" s="29"/>
      <c r="AQ28" s="43"/>
    </row>
    <row r="29" spans="1:43" ht="31.5" x14ac:dyDescent="0.25">
      <c r="A29" s="74">
        <v>15</v>
      </c>
      <c r="B29" s="85"/>
      <c r="C29" s="85"/>
      <c r="D29" s="86"/>
      <c r="E29" s="16"/>
      <c r="F29" s="60" t="s">
        <v>69</v>
      </c>
      <c r="G29" s="32">
        <v>4018602</v>
      </c>
      <c r="H29" s="32">
        <v>4268153</v>
      </c>
      <c r="I29" s="32"/>
      <c r="J29" s="70">
        <v>2519657</v>
      </c>
      <c r="K29" s="47">
        <v>500</v>
      </c>
      <c r="L29" s="32">
        <v>0</v>
      </c>
      <c r="M29" s="32">
        <v>13900</v>
      </c>
      <c r="N29" s="32">
        <v>4752</v>
      </c>
      <c r="O29" s="32">
        <f t="shared" si="0"/>
        <v>4287305</v>
      </c>
      <c r="P29" s="33">
        <f t="shared" si="1"/>
        <v>8305907</v>
      </c>
      <c r="Q29" s="21"/>
      <c r="R29" s="22"/>
      <c r="S29" s="22"/>
      <c r="T29" s="23"/>
      <c r="U29" s="24"/>
      <c r="V29" s="25"/>
      <c r="W29" s="26"/>
      <c r="X29" s="26"/>
      <c r="Y29" s="27"/>
      <c r="Z29" s="27"/>
      <c r="AA29" s="25"/>
      <c r="AB29" s="25"/>
      <c r="AC29" s="25"/>
      <c r="AD29" s="25"/>
      <c r="AE29" s="25"/>
      <c r="AF29" s="25"/>
      <c r="AG29" s="25"/>
      <c r="AH29" s="26"/>
      <c r="AI29" s="26"/>
      <c r="AJ29" s="28"/>
      <c r="AK29" s="29"/>
      <c r="AQ29" s="43"/>
    </row>
    <row r="30" spans="1:43" ht="31.5" x14ac:dyDescent="0.25">
      <c r="A30" s="74">
        <v>16</v>
      </c>
      <c r="B30" s="85"/>
      <c r="C30" s="85"/>
      <c r="D30" s="86"/>
      <c r="E30" s="16"/>
      <c r="F30" s="60" t="s">
        <v>70</v>
      </c>
      <c r="G30" s="32">
        <v>1677800</v>
      </c>
      <c r="H30" s="32">
        <v>1724917</v>
      </c>
      <c r="I30" s="32"/>
      <c r="J30" s="70">
        <v>1250144</v>
      </c>
      <c r="K30" s="47">
        <v>0</v>
      </c>
      <c r="L30" s="32">
        <v>0</v>
      </c>
      <c r="M30" s="32">
        <v>6500</v>
      </c>
      <c r="N30" s="32">
        <v>0</v>
      </c>
      <c r="O30" s="32">
        <f t="shared" si="0"/>
        <v>1731417</v>
      </c>
      <c r="P30" s="33">
        <f t="shared" si="1"/>
        <v>3409217</v>
      </c>
      <c r="Q30" s="21"/>
      <c r="R30" s="22"/>
      <c r="S30" s="22"/>
      <c r="T30" s="23"/>
      <c r="U30" s="24"/>
      <c r="V30" s="25"/>
      <c r="W30" s="26"/>
      <c r="X30" s="26"/>
      <c r="Y30" s="27"/>
      <c r="Z30" s="27"/>
      <c r="AA30" s="25"/>
      <c r="AB30" s="25"/>
      <c r="AC30" s="25"/>
      <c r="AD30" s="25"/>
      <c r="AE30" s="25"/>
      <c r="AF30" s="25"/>
      <c r="AG30" s="25"/>
      <c r="AH30" s="26"/>
      <c r="AI30" s="26"/>
      <c r="AJ30" s="28"/>
      <c r="AK30" s="29"/>
      <c r="AQ30" s="43"/>
    </row>
    <row r="31" spans="1:43" ht="31.5" x14ac:dyDescent="0.25">
      <c r="A31" s="74">
        <v>17</v>
      </c>
      <c r="B31" s="85"/>
      <c r="C31" s="85"/>
      <c r="D31" s="86"/>
      <c r="E31" s="16"/>
      <c r="F31" s="60" t="s">
        <v>71</v>
      </c>
      <c r="G31" s="32">
        <v>3690000</v>
      </c>
      <c r="H31" s="32">
        <v>3733004</v>
      </c>
      <c r="I31" s="32"/>
      <c r="J31" s="70">
        <v>2185245</v>
      </c>
      <c r="K31" s="47">
        <v>0</v>
      </c>
      <c r="L31" s="32">
        <v>0</v>
      </c>
      <c r="M31" s="32">
        <v>13000</v>
      </c>
      <c r="N31" s="32">
        <v>0</v>
      </c>
      <c r="O31" s="32">
        <f t="shared" si="0"/>
        <v>3746004</v>
      </c>
      <c r="P31" s="33">
        <f t="shared" si="1"/>
        <v>7436004</v>
      </c>
      <c r="Q31" s="21"/>
      <c r="R31" s="22"/>
      <c r="S31" s="22"/>
      <c r="T31" s="23"/>
      <c r="U31" s="24"/>
      <c r="V31" s="25"/>
      <c r="W31" s="26"/>
      <c r="X31" s="26"/>
      <c r="Y31" s="27"/>
      <c r="Z31" s="27"/>
      <c r="AA31" s="25"/>
      <c r="AB31" s="25"/>
      <c r="AC31" s="25"/>
      <c r="AD31" s="25"/>
      <c r="AE31" s="25"/>
      <c r="AF31" s="25"/>
      <c r="AG31" s="25"/>
      <c r="AH31" s="26"/>
      <c r="AI31" s="26"/>
      <c r="AJ31" s="28"/>
      <c r="AK31" s="29"/>
      <c r="AQ31" s="43"/>
    </row>
    <row r="32" spans="1:43" ht="31.5" x14ac:dyDescent="0.25">
      <c r="A32" s="74">
        <v>18</v>
      </c>
      <c r="B32" s="85"/>
      <c r="C32" s="85"/>
      <c r="D32" s="86"/>
      <c r="E32" s="16"/>
      <c r="F32" s="60" t="s">
        <v>72</v>
      </c>
      <c r="G32" s="32">
        <v>2529371</v>
      </c>
      <c r="H32" s="32">
        <v>2529402</v>
      </c>
      <c r="I32" s="32"/>
      <c r="J32" s="70">
        <v>474729</v>
      </c>
      <c r="K32" s="47">
        <v>2400</v>
      </c>
      <c r="L32" s="32">
        <v>0</v>
      </c>
      <c r="M32" s="32">
        <v>8521</v>
      </c>
      <c r="N32" s="32">
        <v>9000</v>
      </c>
      <c r="O32" s="32">
        <f t="shared" si="0"/>
        <v>2549323</v>
      </c>
      <c r="P32" s="33">
        <f t="shared" si="1"/>
        <v>5078694</v>
      </c>
      <c r="Q32" s="21"/>
      <c r="R32" s="22"/>
      <c r="S32" s="22"/>
      <c r="T32" s="23"/>
      <c r="U32" s="24"/>
      <c r="V32" s="25"/>
      <c r="W32" s="26"/>
      <c r="X32" s="26"/>
      <c r="Y32" s="27"/>
      <c r="Z32" s="27"/>
      <c r="AA32" s="25"/>
      <c r="AB32" s="25"/>
      <c r="AC32" s="25"/>
      <c r="AD32" s="25"/>
      <c r="AE32" s="25"/>
      <c r="AF32" s="25"/>
      <c r="AG32" s="25"/>
      <c r="AH32" s="26"/>
      <c r="AI32" s="26"/>
      <c r="AJ32" s="28"/>
      <c r="AK32" s="29"/>
      <c r="AQ32" s="43"/>
    </row>
    <row r="33" spans="1:48" ht="81" customHeight="1" x14ac:dyDescent="0.25">
      <c r="A33" s="74">
        <v>19</v>
      </c>
      <c r="B33" s="85"/>
      <c r="C33" s="85"/>
      <c r="D33" s="86"/>
      <c r="E33" s="16"/>
      <c r="F33" s="60" t="s">
        <v>36</v>
      </c>
      <c r="G33" s="32">
        <v>3302000</v>
      </c>
      <c r="H33" s="32">
        <v>3302000</v>
      </c>
      <c r="I33" s="32"/>
      <c r="J33" s="70">
        <v>3112033</v>
      </c>
      <c r="K33" s="47"/>
      <c r="L33" s="32"/>
      <c r="M33" s="32">
        <v>45200</v>
      </c>
      <c r="N33" s="32">
        <v>35400</v>
      </c>
      <c r="O33" s="32">
        <f t="shared" si="0"/>
        <v>3382600</v>
      </c>
      <c r="P33" s="33">
        <f t="shared" si="1"/>
        <v>6684600</v>
      </c>
      <c r="Q33" s="21"/>
      <c r="R33" s="22"/>
      <c r="S33" s="22"/>
      <c r="T33" s="23"/>
      <c r="U33" s="24"/>
      <c r="V33" s="25"/>
      <c r="W33" s="26"/>
      <c r="X33" s="26"/>
      <c r="Y33" s="27"/>
      <c r="Z33" s="27"/>
      <c r="AA33" s="25"/>
      <c r="AB33" s="25"/>
      <c r="AC33" s="25"/>
      <c r="AD33" s="25"/>
      <c r="AE33" s="25"/>
      <c r="AF33" s="25"/>
      <c r="AG33" s="25"/>
      <c r="AH33" s="26"/>
      <c r="AI33" s="26"/>
      <c r="AJ33" s="28"/>
      <c r="AK33" s="29"/>
      <c r="AQ33" s="43"/>
      <c r="AV33" t="s">
        <v>37</v>
      </c>
    </row>
    <row r="34" spans="1:48" ht="63" x14ac:dyDescent="0.25">
      <c r="A34" s="74">
        <v>20</v>
      </c>
      <c r="B34" s="85"/>
      <c r="C34" s="85"/>
      <c r="D34" s="86"/>
      <c r="E34" s="35"/>
      <c r="F34" s="60" t="s">
        <v>38</v>
      </c>
      <c r="G34" s="32">
        <v>2525000</v>
      </c>
      <c r="H34" s="32">
        <v>2525000</v>
      </c>
      <c r="I34" s="32"/>
      <c r="J34" s="70">
        <v>1191812</v>
      </c>
      <c r="K34" s="47">
        <v>369000</v>
      </c>
      <c r="L34" s="32">
        <v>0</v>
      </c>
      <c r="M34" s="32">
        <v>97000</v>
      </c>
      <c r="N34" s="32">
        <v>49000</v>
      </c>
      <c r="O34" s="32">
        <f>H34+I34+K34+L34+M34+N34</f>
        <v>3040000</v>
      </c>
      <c r="P34" s="33">
        <f>G34+O34</f>
        <v>5565000</v>
      </c>
      <c r="Q34" s="21"/>
      <c r="R34" s="22"/>
      <c r="S34" s="22"/>
      <c r="T34" s="23"/>
      <c r="U34" s="24"/>
      <c r="V34" s="25"/>
      <c r="W34" s="26"/>
      <c r="X34" s="26"/>
      <c r="Y34" s="27"/>
      <c r="Z34" s="27"/>
      <c r="AA34" s="25"/>
      <c r="AB34" s="25"/>
      <c r="AC34" s="25"/>
      <c r="AD34" s="25"/>
      <c r="AE34" s="25"/>
      <c r="AF34" s="25"/>
      <c r="AG34" s="25"/>
      <c r="AH34" s="26"/>
      <c r="AI34" s="26"/>
      <c r="AJ34" s="28"/>
      <c r="AK34" s="29"/>
      <c r="AQ34" s="43"/>
    </row>
    <row r="35" spans="1:48" ht="81" customHeight="1" x14ac:dyDescent="0.25">
      <c r="A35" s="74">
        <v>21</v>
      </c>
      <c r="B35" s="85"/>
      <c r="C35" s="85"/>
      <c r="D35" s="86"/>
      <c r="F35" s="60" t="s">
        <v>68</v>
      </c>
      <c r="G35" s="47">
        <v>0</v>
      </c>
      <c r="H35" s="47">
        <v>39664</v>
      </c>
      <c r="I35" s="47"/>
      <c r="J35" s="77">
        <v>10035</v>
      </c>
      <c r="K35" s="47"/>
      <c r="L35" s="47"/>
      <c r="M35" s="47"/>
      <c r="N35" s="47"/>
      <c r="O35" s="32">
        <f>H35+I35+K35+L35+M35+N35+J35</f>
        <v>49699</v>
      </c>
      <c r="P35" s="33">
        <f>G35+O35</f>
        <v>49699</v>
      </c>
      <c r="Q35" s="21"/>
      <c r="R35" s="22"/>
      <c r="S35" s="22"/>
      <c r="T35" s="23"/>
      <c r="U35" s="24"/>
      <c r="V35" s="25"/>
      <c r="W35" s="26"/>
      <c r="X35" s="26"/>
      <c r="Y35" s="27"/>
      <c r="Z35" s="27"/>
      <c r="AA35" s="25"/>
      <c r="AB35" s="25"/>
      <c r="AC35" s="25"/>
      <c r="AD35" s="25"/>
      <c r="AE35" s="25"/>
      <c r="AF35" s="25"/>
      <c r="AG35" s="25"/>
      <c r="AH35" s="26"/>
      <c r="AI35" s="26"/>
      <c r="AJ35" s="28"/>
      <c r="AK35" s="29"/>
      <c r="AQ35" s="43"/>
    </row>
    <row r="36" spans="1:48" ht="79.5" thickBot="1" x14ac:dyDescent="0.3">
      <c r="A36" s="76">
        <v>22</v>
      </c>
      <c r="B36" s="85"/>
      <c r="C36" s="85"/>
      <c r="D36" s="86"/>
      <c r="F36" s="60" t="s">
        <v>73</v>
      </c>
      <c r="G36" s="47">
        <v>373000</v>
      </c>
      <c r="H36" s="47">
        <v>373000</v>
      </c>
      <c r="I36" s="47"/>
      <c r="J36" s="77">
        <v>143000</v>
      </c>
      <c r="K36" s="47"/>
      <c r="L36" s="47"/>
      <c r="M36" s="47"/>
      <c r="N36" s="47"/>
      <c r="O36" s="32">
        <f t="shared" si="0"/>
        <v>373000</v>
      </c>
      <c r="P36" s="33">
        <f t="shared" si="1"/>
        <v>746000</v>
      </c>
      <c r="Q36" s="21"/>
      <c r="R36" s="22"/>
      <c r="S36" s="22"/>
      <c r="T36" s="23"/>
      <c r="U36" s="24"/>
      <c r="V36" s="25"/>
      <c r="W36" s="26"/>
      <c r="X36" s="26"/>
      <c r="Y36" s="27"/>
      <c r="Z36" s="27"/>
      <c r="AA36" s="25"/>
      <c r="AB36" s="25"/>
      <c r="AC36" s="25"/>
      <c r="AD36" s="25"/>
      <c r="AE36" s="25"/>
      <c r="AF36" s="25"/>
      <c r="AG36" s="25"/>
      <c r="AH36" s="26"/>
      <c r="AI36" s="26"/>
      <c r="AJ36" s="28"/>
      <c r="AK36" s="29"/>
      <c r="AQ36" s="43"/>
    </row>
    <row r="37" spans="1:48" ht="20.100000000000001" customHeight="1" thickBot="1" x14ac:dyDescent="0.35">
      <c r="A37" s="88" t="s">
        <v>39</v>
      </c>
      <c r="B37" s="89"/>
      <c r="C37" s="89"/>
      <c r="D37" s="89"/>
      <c r="E37" s="89"/>
      <c r="F37" s="90"/>
      <c r="G37" s="36">
        <f>G34+G33+G32+G31+G30+G29+G28+G35+G36</f>
        <v>20288073</v>
      </c>
      <c r="H37" s="36">
        <f t="shared" ref="H37:N37" si="7">H34+H33+H32+H31+H30+H29+H28+H35+H36</f>
        <v>20347440</v>
      </c>
      <c r="I37" s="36">
        <f t="shared" si="7"/>
        <v>0</v>
      </c>
      <c r="J37" s="72">
        <f t="shared" si="7"/>
        <v>12737065</v>
      </c>
      <c r="K37" s="36">
        <f t="shared" si="7"/>
        <v>371900</v>
      </c>
      <c r="L37" s="36">
        <f t="shared" si="7"/>
        <v>0</v>
      </c>
      <c r="M37" s="36">
        <f t="shared" si="7"/>
        <v>192121</v>
      </c>
      <c r="N37" s="36">
        <f t="shared" si="7"/>
        <v>98152</v>
      </c>
      <c r="O37" s="36">
        <f>O34+O33+O32+O31+O30+O29+O28+O36+O35</f>
        <v>21019648</v>
      </c>
      <c r="P37" s="49">
        <f>P34+P33+P32+P31+P30+P29+P28+P36+P35</f>
        <v>41307721</v>
      </c>
      <c r="Q37" s="21"/>
      <c r="R37" s="22"/>
      <c r="S37" s="22"/>
      <c r="T37" s="23"/>
      <c r="U37" s="24"/>
      <c r="V37" s="25"/>
      <c r="W37" s="26"/>
      <c r="X37" s="26"/>
      <c r="Y37" s="27"/>
      <c r="Z37" s="27"/>
      <c r="AA37" s="25"/>
      <c r="AB37" s="25"/>
      <c r="AC37" s="25"/>
      <c r="AD37" s="25"/>
      <c r="AE37" s="25"/>
      <c r="AF37" s="25"/>
      <c r="AG37" s="25"/>
      <c r="AH37" s="26"/>
      <c r="AI37" s="26"/>
      <c r="AJ37" s="28"/>
      <c r="AK37" s="29"/>
      <c r="AQ37" s="43"/>
    </row>
    <row r="38" spans="1:48" ht="99" customHeight="1" x14ac:dyDescent="0.25">
      <c r="A38" s="74">
        <v>23</v>
      </c>
      <c r="B38" s="82" t="s">
        <v>74</v>
      </c>
      <c r="C38" s="83"/>
      <c r="D38" s="84"/>
      <c r="E38" s="16"/>
      <c r="F38" s="60" t="s">
        <v>75</v>
      </c>
      <c r="G38" s="32">
        <v>8346000</v>
      </c>
      <c r="H38" s="32">
        <v>1100000</v>
      </c>
      <c r="I38" s="32"/>
      <c r="J38" s="70">
        <v>919340</v>
      </c>
      <c r="K38" s="47">
        <v>860000</v>
      </c>
      <c r="L38" s="32"/>
      <c r="M38" s="48">
        <v>20000</v>
      </c>
      <c r="N38" s="48">
        <v>20000</v>
      </c>
      <c r="O38" s="32">
        <f t="shared" si="0"/>
        <v>2000000</v>
      </c>
      <c r="P38" s="33">
        <f t="shared" si="1"/>
        <v>10346000</v>
      </c>
      <c r="Q38" s="21"/>
      <c r="R38" s="22"/>
      <c r="S38" s="22"/>
      <c r="T38" s="23"/>
      <c r="U38" s="24"/>
      <c r="V38" s="25"/>
      <c r="W38" s="26"/>
      <c r="X38" s="26"/>
      <c r="Y38" s="27"/>
      <c r="Z38" s="27"/>
      <c r="AA38" s="25"/>
      <c r="AB38" s="25"/>
      <c r="AC38" s="25"/>
      <c r="AD38" s="25"/>
      <c r="AE38" s="25"/>
      <c r="AF38" s="25"/>
      <c r="AG38" s="25"/>
      <c r="AH38" s="26"/>
      <c r="AI38" s="26"/>
      <c r="AJ38" s="28"/>
      <c r="AK38" s="29"/>
      <c r="AQ38" s="43"/>
    </row>
    <row r="39" spans="1:48" ht="182.25" customHeight="1" thickBot="1" x14ac:dyDescent="0.3">
      <c r="A39" s="74">
        <v>24</v>
      </c>
      <c r="B39" s="85"/>
      <c r="C39" s="85"/>
      <c r="D39" s="86"/>
      <c r="E39" s="16"/>
      <c r="F39" s="62" t="s">
        <v>40</v>
      </c>
      <c r="G39" s="32">
        <v>5956365</v>
      </c>
      <c r="H39" s="32">
        <v>35000</v>
      </c>
      <c r="I39" s="32"/>
      <c r="J39" s="70">
        <v>27431</v>
      </c>
      <c r="K39" s="47">
        <v>0</v>
      </c>
      <c r="L39" s="48">
        <v>0</v>
      </c>
      <c r="M39" s="32">
        <v>0</v>
      </c>
      <c r="N39" s="32">
        <v>0</v>
      </c>
      <c r="O39" s="32">
        <f t="shared" si="0"/>
        <v>35000</v>
      </c>
      <c r="P39" s="33">
        <f t="shared" si="1"/>
        <v>5991365</v>
      </c>
      <c r="Q39" s="21"/>
      <c r="R39" s="22"/>
      <c r="S39" s="22"/>
      <c r="T39" s="23"/>
      <c r="U39" s="24"/>
      <c r="V39" s="25"/>
      <c r="W39" s="26"/>
      <c r="X39" s="26"/>
      <c r="Y39" s="27"/>
      <c r="Z39" s="27"/>
      <c r="AA39" s="25"/>
      <c r="AB39" s="25"/>
      <c r="AC39" s="25"/>
      <c r="AD39" s="25"/>
      <c r="AE39" s="25"/>
      <c r="AF39" s="25"/>
      <c r="AG39" s="25"/>
      <c r="AH39" s="26"/>
      <c r="AI39" s="26"/>
      <c r="AJ39" s="28"/>
      <c r="AK39" s="29"/>
      <c r="AQ39" s="43"/>
    </row>
    <row r="40" spans="1:48" ht="165" hidden="1" customHeight="1" x14ac:dyDescent="0.3">
      <c r="A40" s="69"/>
      <c r="B40" s="87"/>
      <c r="C40" s="85"/>
      <c r="D40" s="86"/>
      <c r="E40" s="35"/>
      <c r="F40" s="61" t="s">
        <v>41</v>
      </c>
      <c r="G40" s="32"/>
      <c r="H40" s="32"/>
      <c r="I40" s="32"/>
      <c r="J40" s="70"/>
      <c r="K40" s="47"/>
      <c r="L40" s="32"/>
      <c r="M40" s="32"/>
      <c r="N40" s="32"/>
      <c r="O40" s="32">
        <f t="shared" si="0"/>
        <v>0</v>
      </c>
      <c r="P40" s="33">
        <f t="shared" si="1"/>
        <v>0</v>
      </c>
      <c r="Q40" s="21"/>
      <c r="R40" s="22"/>
      <c r="S40" s="22"/>
      <c r="T40" s="23"/>
      <c r="U40" s="24"/>
      <c r="V40" s="25"/>
      <c r="W40" s="26"/>
      <c r="X40" s="26"/>
      <c r="Y40" s="27"/>
      <c r="Z40" s="27"/>
      <c r="AA40" s="25"/>
      <c r="AB40" s="25"/>
      <c r="AC40" s="25"/>
      <c r="AD40" s="25"/>
      <c r="AE40" s="25"/>
      <c r="AF40" s="25"/>
      <c r="AG40" s="25"/>
      <c r="AH40" s="26"/>
      <c r="AI40" s="26"/>
      <c r="AJ40" s="28"/>
      <c r="AK40" s="29"/>
      <c r="AQ40" s="43"/>
    </row>
    <row r="41" spans="1:48" ht="22.5" customHeight="1" thickBot="1" x14ac:dyDescent="0.35">
      <c r="A41" s="88" t="s">
        <v>42</v>
      </c>
      <c r="B41" s="89"/>
      <c r="C41" s="89"/>
      <c r="D41" s="89"/>
      <c r="E41" s="89"/>
      <c r="F41" s="90"/>
      <c r="G41" s="36">
        <f>G40+G39+G38</f>
        <v>14302365</v>
      </c>
      <c r="H41" s="46">
        <f t="shared" ref="H41:O41" si="8">H40+H39+H38</f>
        <v>1135000</v>
      </c>
      <c r="I41" s="46">
        <f t="shared" si="8"/>
        <v>0</v>
      </c>
      <c r="J41" s="78">
        <f t="shared" si="8"/>
        <v>946771</v>
      </c>
      <c r="K41" s="36">
        <f t="shared" si="8"/>
        <v>860000</v>
      </c>
      <c r="L41" s="46">
        <f t="shared" si="8"/>
        <v>0</v>
      </c>
      <c r="M41" s="46">
        <f t="shared" si="8"/>
        <v>20000</v>
      </c>
      <c r="N41" s="46">
        <f t="shared" si="8"/>
        <v>20000</v>
      </c>
      <c r="O41" s="46">
        <f t="shared" si="8"/>
        <v>2035000</v>
      </c>
      <c r="P41" s="37">
        <f t="shared" si="1"/>
        <v>16337365</v>
      </c>
      <c r="Q41" s="50">
        <f t="shared" si="1"/>
        <v>17472365</v>
      </c>
      <c r="R41" s="51">
        <f t="shared" si="1"/>
        <v>17472365</v>
      </c>
      <c r="S41" s="51">
        <f t="shared" si="1"/>
        <v>18419136</v>
      </c>
      <c r="T41" s="51">
        <f t="shared" si="1"/>
        <v>19279136</v>
      </c>
      <c r="U41" s="51">
        <f t="shared" si="1"/>
        <v>19279136</v>
      </c>
      <c r="V41" s="51">
        <f t="shared" si="1"/>
        <v>19299136</v>
      </c>
      <c r="W41" s="51">
        <f t="shared" si="1"/>
        <v>19319136</v>
      </c>
      <c r="X41" s="51">
        <f t="shared" si="1"/>
        <v>21354136</v>
      </c>
      <c r="Y41" s="51">
        <f t="shared" si="1"/>
        <v>37691501</v>
      </c>
      <c r="Z41" s="51">
        <f t="shared" si="1"/>
        <v>55163866</v>
      </c>
      <c r="AA41" s="51">
        <f t="shared" si="1"/>
        <v>72636231</v>
      </c>
      <c r="AB41" s="51">
        <f t="shared" si="1"/>
        <v>91055367</v>
      </c>
      <c r="AC41" s="51">
        <f t="shared" si="1"/>
        <v>110334503</v>
      </c>
      <c r="AD41" s="51">
        <f t="shared" si="1"/>
        <v>129613639</v>
      </c>
      <c r="AE41" s="51">
        <f t="shared" si="1"/>
        <v>148912775</v>
      </c>
      <c r="AF41" s="51">
        <f t="shared" ref="AF41:AP41" si="9">W41+AE41</f>
        <v>168231911</v>
      </c>
      <c r="AG41" s="51">
        <f t="shared" si="9"/>
        <v>189586047</v>
      </c>
      <c r="AH41" s="51">
        <f t="shared" si="9"/>
        <v>227277548</v>
      </c>
      <c r="AI41" s="51">
        <f t="shared" si="9"/>
        <v>282441414</v>
      </c>
      <c r="AJ41" s="51">
        <f t="shared" si="9"/>
        <v>355077645</v>
      </c>
      <c r="AK41" s="51">
        <f t="shared" si="9"/>
        <v>446133012</v>
      </c>
      <c r="AL41" s="51">
        <f t="shared" si="9"/>
        <v>556467515</v>
      </c>
      <c r="AM41" s="51">
        <f t="shared" si="9"/>
        <v>686081154</v>
      </c>
      <c r="AN41" s="51">
        <f t="shared" si="9"/>
        <v>834993929</v>
      </c>
      <c r="AO41" s="51">
        <f t="shared" si="9"/>
        <v>1003225840</v>
      </c>
      <c r="AP41" s="51">
        <f t="shared" si="9"/>
        <v>1192811887</v>
      </c>
      <c r="AQ41" s="51"/>
    </row>
    <row r="42" spans="1:48" ht="35.1" customHeight="1" x14ac:dyDescent="0.25">
      <c r="A42" s="91" t="s">
        <v>43</v>
      </c>
      <c r="B42" s="92"/>
      <c r="C42" s="92"/>
      <c r="D42" s="92"/>
      <c r="E42" s="92"/>
      <c r="F42" s="93"/>
      <c r="G42" s="133">
        <f>G11+G13+G19+G24+G27+G37+G41</f>
        <v>58566293</v>
      </c>
      <c r="H42" s="127">
        <f t="shared" ref="H42:AP42" si="10">H11+H13+H19+H24+H27+H37+H41</f>
        <v>53908534</v>
      </c>
      <c r="I42" s="63">
        <f t="shared" si="10"/>
        <v>0</v>
      </c>
      <c r="J42" s="129">
        <f t="shared" si="10"/>
        <v>34475314</v>
      </c>
      <c r="K42" s="131">
        <f t="shared" si="10"/>
        <v>1993100</v>
      </c>
      <c r="L42" s="120">
        <f t="shared" si="10"/>
        <v>3025258</v>
      </c>
      <c r="M42" s="120">
        <f t="shared" si="10"/>
        <v>602721</v>
      </c>
      <c r="N42" s="120">
        <f t="shared" si="10"/>
        <v>352902</v>
      </c>
      <c r="O42" s="120">
        <f t="shared" si="10"/>
        <v>59892550</v>
      </c>
      <c r="P42" s="122">
        <f t="shared" si="10"/>
        <v>118458843</v>
      </c>
      <c r="Q42" s="47">
        <f t="shared" si="10"/>
        <v>17472365</v>
      </c>
      <c r="R42" s="32">
        <f t="shared" si="10"/>
        <v>17472365</v>
      </c>
      <c r="S42" s="32">
        <f t="shared" si="10"/>
        <v>18419136</v>
      </c>
      <c r="T42" s="32">
        <f t="shared" si="10"/>
        <v>19279136</v>
      </c>
      <c r="U42" s="32">
        <f t="shared" si="10"/>
        <v>19279136</v>
      </c>
      <c r="V42" s="32">
        <f t="shared" si="10"/>
        <v>19299136</v>
      </c>
      <c r="W42" s="32">
        <f t="shared" si="10"/>
        <v>19319136</v>
      </c>
      <c r="X42" s="32">
        <f t="shared" si="10"/>
        <v>21354136</v>
      </c>
      <c r="Y42" s="32">
        <f t="shared" si="10"/>
        <v>37691501</v>
      </c>
      <c r="Z42" s="32">
        <f t="shared" si="10"/>
        <v>55163866</v>
      </c>
      <c r="AA42" s="32">
        <f t="shared" si="10"/>
        <v>72636231</v>
      </c>
      <c r="AB42" s="32">
        <f t="shared" si="10"/>
        <v>91055367</v>
      </c>
      <c r="AC42" s="32">
        <f t="shared" si="10"/>
        <v>110334503</v>
      </c>
      <c r="AD42" s="32">
        <f t="shared" si="10"/>
        <v>129613639</v>
      </c>
      <c r="AE42" s="32">
        <f t="shared" si="10"/>
        <v>148912775</v>
      </c>
      <c r="AF42" s="32">
        <f t="shared" si="10"/>
        <v>168231911</v>
      </c>
      <c r="AG42" s="32">
        <f t="shared" si="10"/>
        <v>189586047</v>
      </c>
      <c r="AH42" s="32">
        <f t="shared" si="10"/>
        <v>227277548</v>
      </c>
      <c r="AI42" s="32">
        <f t="shared" si="10"/>
        <v>282441414</v>
      </c>
      <c r="AJ42" s="32">
        <f t="shared" si="10"/>
        <v>355077645</v>
      </c>
      <c r="AK42" s="32">
        <f t="shared" si="10"/>
        <v>446133012</v>
      </c>
      <c r="AL42" s="32">
        <f t="shared" si="10"/>
        <v>556467515</v>
      </c>
      <c r="AM42" s="32">
        <f t="shared" si="10"/>
        <v>686081154</v>
      </c>
      <c r="AN42" s="32">
        <f t="shared" si="10"/>
        <v>834993929</v>
      </c>
      <c r="AO42" s="32">
        <f t="shared" si="10"/>
        <v>1003225840</v>
      </c>
      <c r="AP42" s="32">
        <f t="shared" si="10"/>
        <v>1192811887</v>
      </c>
      <c r="AQ42" s="32"/>
    </row>
    <row r="43" spans="1:48" ht="20.100000000000001" customHeight="1" thickBot="1" x14ac:dyDescent="0.3">
      <c r="A43" s="94"/>
      <c r="B43" s="95"/>
      <c r="C43" s="95"/>
      <c r="D43" s="95"/>
      <c r="E43" s="95"/>
      <c r="F43" s="96"/>
      <c r="G43" s="134"/>
      <c r="H43" s="128"/>
      <c r="I43" s="64"/>
      <c r="J43" s="130"/>
      <c r="K43" s="132"/>
      <c r="L43" s="121"/>
      <c r="M43" s="121"/>
      <c r="N43" s="121"/>
      <c r="O43" s="121"/>
      <c r="P43" s="123"/>
      <c r="Q43" s="21"/>
      <c r="R43" s="22"/>
      <c r="S43" s="22"/>
      <c r="T43" s="23"/>
      <c r="U43" s="24"/>
      <c r="V43" s="25"/>
      <c r="W43" s="26"/>
      <c r="X43" s="26"/>
      <c r="Y43" s="27"/>
      <c r="Z43" s="27"/>
      <c r="AA43" s="25"/>
      <c r="AB43" s="25"/>
      <c r="AC43" s="25"/>
      <c r="AD43" s="25"/>
      <c r="AE43" s="25"/>
      <c r="AF43" s="25"/>
      <c r="AG43" s="25"/>
      <c r="AH43" s="26"/>
      <c r="AI43" s="26"/>
      <c r="AJ43" s="28"/>
      <c r="AK43" s="29"/>
    </row>
    <row r="45" spans="1:48" x14ac:dyDescent="0.25">
      <c r="A45" s="81" t="s">
        <v>76</v>
      </c>
      <c r="B45" s="81"/>
      <c r="C45" s="81"/>
      <c r="D45" s="81"/>
      <c r="E45" s="81"/>
      <c r="F45" s="81"/>
    </row>
    <row r="46" spans="1:48" x14ac:dyDescent="0.25">
      <c r="A46" s="97" t="s">
        <v>77</v>
      </c>
      <c r="B46" s="97"/>
      <c r="C46" s="97"/>
      <c r="D46" s="97"/>
      <c r="E46" s="97"/>
      <c r="F46" s="97"/>
      <c r="G46" s="79" t="s">
        <v>78</v>
      </c>
      <c r="H46" s="79"/>
      <c r="I46" s="79"/>
      <c r="J46" s="79" t="s">
        <v>79</v>
      </c>
    </row>
    <row r="47" spans="1:48" x14ac:dyDescent="0.25">
      <c r="A47" s="81" t="s">
        <v>80</v>
      </c>
      <c r="B47" s="81"/>
      <c r="C47" s="81"/>
      <c r="D47" s="81"/>
      <c r="E47" s="81"/>
      <c r="F47" s="81"/>
      <c r="G47" t="s">
        <v>81</v>
      </c>
      <c r="J47" s="52" t="s">
        <v>82</v>
      </c>
    </row>
    <row r="50" spans="6:7" x14ac:dyDescent="0.25">
      <c r="F50" t="s">
        <v>84</v>
      </c>
    </row>
    <row r="52" spans="6:7" x14ac:dyDescent="0.25">
      <c r="F52" t="s">
        <v>85</v>
      </c>
      <c r="G52" t="s">
        <v>86</v>
      </c>
    </row>
  </sheetData>
  <mergeCells count="34">
    <mergeCell ref="Q7:T7"/>
    <mergeCell ref="Q8:T8"/>
    <mergeCell ref="O42:O43"/>
    <mergeCell ref="P42:P43"/>
    <mergeCell ref="B2:J2"/>
    <mergeCell ref="B6:P6"/>
    <mergeCell ref="H42:H43"/>
    <mergeCell ref="J42:J43"/>
    <mergeCell ref="K42:K43"/>
    <mergeCell ref="L42:L43"/>
    <mergeCell ref="M42:M43"/>
    <mergeCell ref="N42:N43"/>
    <mergeCell ref="G42:G43"/>
    <mergeCell ref="A37:F37"/>
    <mergeCell ref="A24:F24"/>
    <mergeCell ref="B25:D26"/>
    <mergeCell ref="A27:F27"/>
    <mergeCell ref="B20:D23"/>
    <mergeCell ref="B9:D10"/>
    <mergeCell ref="B7:D7"/>
    <mergeCell ref="A1:J1"/>
    <mergeCell ref="A11:F11"/>
    <mergeCell ref="B12:D12"/>
    <mergeCell ref="A13:F13"/>
    <mergeCell ref="B14:D18"/>
    <mergeCell ref="A19:F19"/>
    <mergeCell ref="A5:J5"/>
    <mergeCell ref="A47:F47"/>
    <mergeCell ref="B28:D36"/>
    <mergeCell ref="B38:D40"/>
    <mergeCell ref="A41:F41"/>
    <mergeCell ref="A42:F43"/>
    <mergeCell ref="A45:F45"/>
    <mergeCell ref="A46:F46"/>
  </mergeCells>
  <pageMargins left="0.72" right="0" top="0.2" bottom="0.22" header="0.21" footer="0.19685039370078741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24 executie FEN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2023-05-11T11:37:21Z</cp:lastPrinted>
  <dcterms:created xsi:type="dcterms:W3CDTF">2023-05-10T08:10:07Z</dcterms:created>
  <dcterms:modified xsi:type="dcterms:W3CDTF">2023-06-07T06:42:47Z</dcterms:modified>
</cp:coreProperties>
</file>