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39 - 346\hcl 344\Anexe la hcl 344\anexe 9\"/>
    </mc:Choice>
  </mc:AlternateContent>
  <xr:revisionPtr revIDLastSave="0" documentId="13_ncr:1_{D24B9FE6-1258-4F5D-B87E-23FE8F6D53CA}" xr6:coauthVersionLast="47" xr6:coauthVersionMax="47" xr10:uidLastSave="{00000000-0000-0000-0000-000000000000}"/>
  <bookViews>
    <workbookView xWindow="-120" yWindow="-120" windowWidth="29040" windowHeight="15840" firstSheet="1" activeTab="1" xr2:uid="{FB915509-4ED9-4B69-AEA2-0A7180322EA2}"/>
  </bookViews>
  <sheets>
    <sheet name="Anexa IV dec (2)" sheetId="13" r:id="rId1"/>
    <sheet name="Anexa IV apr consiliu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3" l="1"/>
  <c r="J42" i="13"/>
  <c r="J40" i="13"/>
  <c r="J36" i="13"/>
  <c r="J34" i="13"/>
  <c r="J32" i="13"/>
  <c r="J27" i="13"/>
  <c r="J16" i="13"/>
  <c r="J14" i="13"/>
  <c r="J9" i="13"/>
  <c r="J6" i="13"/>
  <c r="J5" i="13"/>
  <c r="J22" i="13"/>
  <c r="G46" i="13"/>
  <c r="F46" i="13"/>
  <c r="D46" i="13"/>
  <c r="C45" i="13"/>
  <c r="J43" i="13"/>
  <c r="C43" i="13"/>
  <c r="C42" i="13"/>
  <c r="C41" i="13"/>
  <c r="J38" i="13"/>
  <c r="C36" i="13"/>
  <c r="J35" i="13"/>
  <c r="C35" i="13"/>
  <c r="C34" i="13"/>
  <c r="C33" i="13"/>
  <c r="C32" i="13"/>
  <c r="J31" i="13"/>
  <c r="C30" i="13"/>
  <c r="C27" i="13"/>
  <c r="I24" i="13"/>
  <c r="H24" i="13"/>
  <c r="J23" i="13"/>
  <c r="I23" i="13"/>
  <c r="H23" i="13"/>
  <c r="E23" i="13"/>
  <c r="H22" i="13"/>
  <c r="I22" i="13" s="1"/>
  <c r="E22" i="13"/>
  <c r="H21" i="13"/>
  <c r="I21" i="13" s="1"/>
  <c r="E21" i="13"/>
  <c r="I20" i="13"/>
  <c r="H20" i="13"/>
  <c r="E20" i="13"/>
  <c r="J19" i="13"/>
  <c r="H19" i="13"/>
  <c r="I19" i="13" s="1"/>
  <c r="E19" i="13"/>
  <c r="H18" i="13"/>
  <c r="I18" i="13" s="1"/>
  <c r="E18" i="13"/>
  <c r="J17" i="13"/>
  <c r="I17" i="13"/>
  <c r="H17" i="13"/>
  <c r="E17" i="13"/>
  <c r="C16" i="13"/>
  <c r="E16" i="13" s="1"/>
  <c r="C15" i="13"/>
  <c r="E15" i="13" s="1"/>
  <c r="H14" i="13"/>
  <c r="I14" i="13" s="1"/>
  <c r="C14" i="13"/>
  <c r="E14" i="13" s="1"/>
  <c r="C13" i="13"/>
  <c r="H13" i="13" s="1"/>
  <c r="I13" i="13" s="1"/>
  <c r="J12" i="13"/>
  <c r="C12" i="13"/>
  <c r="H12" i="13" s="1"/>
  <c r="I12" i="13" s="1"/>
  <c r="C11" i="13"/>
  <c r="H11" i="13" s="1"/>
  <c r="I11" i="13" s="1"/>
  <c r="J11" i="13" s="1"/>
  <c r="H10" i="13"/>
  <c r="I10" i="13" s="1"/>
  <c r="J10" i="13" s="1"/>
  <c r="E10" i="13"/>
  <c r="C10" i="13"/>
  <c r="C9" i="13"/>
  <c r="H9" i="13" s="1"/>
  <c r="I9" i="13" s="1"/>
  <c r="C8" i="13"/>
  <c r="J8" i="13" s="1"/>
  <c r="J7" i="13"/>
  <c r="I7" i="13"/>
  <c r="H7" i="13"/>
  <c r="E7" i="13"/>
  <c r="C7" i="13"/>
  <c r="C6" i="13"/>
  <c r="H6" i="13" s="1"/>
  <c r="I6" i="13" s="1"/>
  <c r="H5" i="13"/>
  <c r="I5" i="13" s="1"/>
  <c r="E5" i="13"/>
  <c r="C5" i="13"/>
  <c r="C46" i="13" s="1"/>
  <c r="H8" i="13" l="1"/>
  <c r="I8" i="13" s="1"/>
  <c r="I46" i="13" s="1"/>
  <c r="H15" i="13"/>
  <c r="I15" i="13" s="1"/>
  <c r="J15" i="13" s="1"/>
  <c r="E8" i="13"/>
  <c r="E11" i="13"/>
  <c r="J13" i="13"/>
  <c r="J46" i="13"/>
  <c r="E9" i="13"/>
  <c r="H16" i="13"/>
  <c r="I16" i="13" s="1"/>
  <c r="E6" i="13"/>
  <c r="E46" i="13" s="1"/>
  <c r="E12" i="13"/>
  <c r="E13" i="13"/>
  <c r="H46" i="13" l="1"/>
  <c r="C45" i="3" l="1"/>
  <c r="C14" i="3"/>
  <c r="C46" i="3" s="1"/>
  <c r="C7" i="3"/>
  <c r="C43" i="3"/>
  <c r="C42" i="3"/>
  <c r="C41" i="3"/>
  <c r="C36" i="3"/>
  <c r="C35" i="3"/>
  <c r="C34" i="3"/>
  <c r="C33" i="3"/>
  <c r="C30" i="3"/>
  <c r="C27" i="3"/>
  <c r="C16" i="3"/>
  <c r="C15" i="3"/>
  <c r="C13" i="3"/>
  <c r="C12" i="3"/>
  <c r="C11" i="3"/>
  <c r="C10" i="3"/>
  <c r="C9" i="3"/>
  <c r="C8" i="3"/>
  <c r="C6" i="3"/>
  <c r="C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8F73597F-A1DF-4F5C-BDB5-447814F863E9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09A05325-9ABC-4163-9AB0-65077981FCEE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2487729-44941=2442788-285339=2157449-6228=2151221-479224=1671997-800000=871997-200000-129341=542656-87250-446059=9347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8077CF48-3089-455A-A8FF-A5DFC76718B3}">
      <text>
        <r>
          <rPr>
            <sz val="9"/>
            <color indexed="81"/>
            <rFont val="Tahoma"/>
            <family val="2"/>
          </rPr>
          <t xml:space="preserve">
1612968 chirii
3418997 rezerva</t>
        </r>
      </text>
    </comment>
  </commentList>
</comments>
</file>

<file path=xl/sharedStrings.xml><?xml version="1.0" encoding="utf-8"?>
<sst xmlns="http://schemas.openxmlformats.org/spreadsheetml/2006/main" count="118" uniqueCount="68">
  <si>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</si>
  <si>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</si>
  <si>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</si>
  <si>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</si>
  <si>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</si>
  <si>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</si>
  <si>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</si>
  <si>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</si>
  <si>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</si>
  <si>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</si>
  <si>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</si>
  <si>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</si>
  <si>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</si>
  <si>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</si>
  <si>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</si>
  <si>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</si>
  <si>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</si>
  <si>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</si>
  <si>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</si>
  <si>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</si>
  <si>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</si>
  <si>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</si>
  <si>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</si>
  <si>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</si>
  <si>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</si>
  <si>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</si>
  <si>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</si>
  <si>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</si>
  <si>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</si>
  <si>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</si>
  <si>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</si>
  <si>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</si>
  <si>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</si>
  <si>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</si>
  <si>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</si>
  <si>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</si>
  <si>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</si>
  <si>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</si>
  <si>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</si>
  <si>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</si>
  <si>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</si>
  <si>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</si>
  <si>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</si>
  <si>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</si>
  <si>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</si>
  <si>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</si>
  <si>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Ordonator principal de credite,</t>
  </si>
  <si>
    <t>Director executiv,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</si>
  <si>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</si>
  <si>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</si>
  <si>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</si>
  <si>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</si>
  <si>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</si>
  <si>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</si>
  <si>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</si>
  <si>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</si>
  <si>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</si>
  <si>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</si>
  <si>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</si>
  <si>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</si>
  <si>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</si>
  <si>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</si>
  <si>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</si>
  <si>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</si>
  <si>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Vizat spre neschimbare,</t>
  </si>
  <si>
    <t>Președinte de ședință,</t>
  </si>
  <si>
    <t>Secretar general,</t>
  </si>
  <si>
    <t>Anexa 9.4 la HCL nr. 344/22.12.2025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</si>
</sst>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896C-807C-4165-BCD7-7A30FE136120}">
  <sheetPr>
    <tabColor rgb="FFFFFF00"/>
  </sheetPr>
  <dimension ref="A2:K49"/>
  <sheetViews>
    <sheetView workbookViewId="0">
      <pane xSplit="2" ySplit="4" topLeftCell="C32" activePane="bottomRight" state="frozen"/>
      <selection pane="topRight" activeCell="C1" sqref="C1"/>
      <selection pane="bottomLeft" activeCell="A10" sqref="A10"/>
      <selection pane="bottomRight" activeCell="J9" sqref="J9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1</v>
      </c>
      <c r="B2" s="32"/>
      <c r="C2" s="3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59</v>
      </c>
      <c r="E4" s="2" t="s">
        <v>60</v>
      </c>
      <c r="F4" s="2" t="s">
        <v>55</v>
      </c>
      <c r="G4" s="2" t="s">
        <v>57</v>
      </c>
      <c r="H4" s="2" t="s">
        <v>58</v>
      </c>
      <c r="I4" s="2" t="s">
        <v>56</v>
      </c>
      <c r="J4" s="7" t="s">
        <v>61</v>
      </c>
    </row>
    <row r="5" spans="1:11" x14ac:dyDescent="0.25">
      <c r="A5" s="19">
        <v>1</v>
      </c>
      <c r="B5" s="20" t="s">
        <v>5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C5+9723+1531+10930</f>
        <v>79210</v>
      </c>
      <c r="K5" s="31"/>
    </row>
    <row r="6" spans="1:11" x14ac:dyDescent="0.25">
      <c r="A6" s="19">
        <v>2</v>
      </c>
      <c r="B6" s="22" t="s">
        <v>6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C6+307+12467+17000</f>
        <v>90519</v>
      </c>
      <c r="K6" s="31"/>
    </row>
    <row r="7" spans="1:11" x14ac:dyDescent="0.25">
      <c r="A7" s="19">
        <v>3</v>
      </c>
      <c r="B7" s="20" t="s">
        <v>7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8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9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C9+11974+4497+7952+2679+13151+14251</f>
        <v>73284</v>
      </c>
      <c r="K9" s="31"/>
    </row>
    <row r="10" spans="1:11" x14ac:dyDescent="0.25">
      <c r="A10" s="19">
        <v>6</v>
      </c>
      <c r="B10" s="20" t="s">
        <v>10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11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12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13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14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C14+7339+7500+25763+4276+1514+4781+14324</f>
        <v>96327</v>
      </c>
      <c r="K14" s="31"/>
    </row>
    <row r="15" spans="1:11" x14ac:dyDescent="0.25">
      <c r="A15" s="19">
        <v>11</v>
      </c>
      <c r="B15" s="20" t="s">
        <v>15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16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C16+55098+49780+15921+28253</f>
        <v>188855</v>
      </c>
      <c r="K16" s="31"/>
    </row>
    <row r="17" spans="1:11" x14ac:dyDescent="0.25">
      <c r="A17" s="8">
        <v>13</v>
      </c>
      <c r="B17" s="12" t="s">
        <v>17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f>3020+20292</f>
        <v>23312</v>
      </c>
      <c r="K17" s="31"/>
    </row>
    <row r="18" spans="1:11" ht="24" customHeight="1" x14ac:dyDescent="0.25">
      <c r="A18" s="8">
        <v>14</v>
      </c>
      <c r="B18" s="13" t="s">
        <v>18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19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f>7000+240000</f>
        <v>247000</v>
      </c>
      <c r="K19" s="25"/>
    </row>
    <row r="20" spans="1:11" x14ac:dyDescent="0.25">
      <c r="A20" s="8">
        <v>16</v>
      </c>
      <c r="B20" s="12" t="s">
        <v>20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21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22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f>7000+8982+28000</f>
        <v>43982</v>
      </c>
      <c r="K22" s="25"/>
    </row>
    <row r="23" spans="1:11" x14ac:dyDescent="0.25">
      <c r="A23" s="19">
        <v>19</v>
      </c>
      <c r="B23" s="23" t="s">
        <v>23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24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25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26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27</v>
      </c>
      <c r="C27" s="10">
        <f>124516+1500-60000</f>
        <v>66016</v>
      </c>
      <c r="D27" s="3"/>
      <c r="J27" s="10">
        <f>66016+20000+38643+13000+41735</f>
        <v>179394</v>
      </c>
    </row>
    <row r="28" spans="1:11" x14ac:dyDescent="0.25">
      <c r="A28" s="8">
        <v>24</v>
      </c>
      <c r="B28" s="12" t="s">
        <v>28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29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30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31</v>
      </c>
      <c r="C31" s="10">
        <v>47000</v>
      </c>
      <c r="D31" s="3"/>
      <c r="J31" s="10">
        <f>47000+30246</f>
        <v>77246</v>
      </c>
    </row>
    <row r="32" spans="1:11" x14ac:dyDescent="0.25">
      <c r="A32" s="8">
        <v>28</v>
      </c>
      <c r="B32" s="12" t="s">
        <v>32</v>
      </c>
      <c r="C32" s="10">
        <f>7000+13000</f>
        <v>20000</v>
      </c>
      <c r="D32" s="3"/>
      <c r="J32" s="10">
        <f>20000+72912+6228+6228+7908+43092+24438</f>
        <v>180806</v>
      </c>
    </row>
    <row r="33" spans="1:10" x14ac:dyDescent="0.25">
      <c r="A33" s="8">
        <v>29</v>
      </c>
      <c r="B33" s="12" t="s">
        <v>33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34</v>
      </c>
      <c r="C34" s="10">
        <f>80961-15168-3000</f>
        <v>62793</v>
      </c>
      <c r="D34" s="3"/>
      <c r="J34" s="10">
        <f>62793+38000+34300+16000+30000+15084+18009+23267</f>
        <v>237453</v>
      </c>
    </row>
    <row r="35" spans="1:10" x14ac:dyDescent="0.25">
      <c r="A35" s="8">
        <v>31</v>
      </c>
      <c r="B35" s="9" t="s">
        <v>35</v>
      </c>
      <c r="C35" s="10">
        <f>61622-2947-5000</f>
        <v>53675</v>
      </c>
      <c r="D35" s="3"/>
      <c r="J35" s="10">
        <f>53675</f>
        <v>53675</v>
      </c>
    </row>
    <row r="36" spans="1:10" x14ac:dyDescent="0.25">
      <c r="A36" s="8">
        <v>32</v>
      </c>
      <c r="B36" s="9" t="s">
        <v>36</v>
      </c>
      <c r="C36" s="10">
        <f>66544-40272</f>
        <v>26272</v>
      </c>
      <c r="D36" s="3"/>
      <c r="J36" s="10">
        <f>26272+3000+36970</f>
        <v>66242</v>
      </c>
    </row>
    <row r="37" spans="1:10" x14ac:dyDescent="0.25">
      <c r="A37" s="8">
        <v>33</v>
      </c>
      <c r="B37" s="9" t="s">
        <v>37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38</v>
      </c>
      <c r="C38" s="10">
        <v>7000</v>
      </c>
      <c r="D38" s="3"/>
      <c r="J38" s="10">
        <f>7000+41000+25000</f>
        <v>73000</v>
      </c>
    </row>
    <row r="39" spans="1:10" ht="31.5" customHeight="1" x14ac:dyDescent="0.25">
      <c r="A39" s="8">
        <v>35</v>
      </c>
      <c r="B39" s="18" t="s">
        <v>39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40</v>
      </c>
      <c r="C40" s="10">
        <v>7000</v>
      </c>
      <c r="D40" s="3"/>
      <c r="J40" s="10">
        <f>7000+73535</f>
        <v>80535</v>
      </c>
    </row>
    <row r="41" spans="1:10" x14ac:dyDescent="0.25">
      <c r="A41" s="8">
        <v>37</v>
      </c>
      <c r="B41" s="12" t="s">
        <v>41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42</v>
      </c>
      <c r="C42" s="10">
        <f>90588-25000</f>
        <v>65588</v>
      </c>
      <c r="D42" s="3"/>
      <c r="J42" s="10">
        <f>65588+55100+9700+144+69856</f>
        <v>200388</v>
      </c>
    </row>
    <row r="43" spans="1:10" x14ac:dyDescent="0.25">
      <c r="A43" s="8">
        <v>39</v>
      </c>
      <c r="B43" s="11" t="s">
        <v>43</v>
      </c>
      <c r="C43" s="10">
        <f>244347-17213-20000-9899+136473</f>
        <v>333708</v>
      </c>
      <c r="D43" s="3"/>
      <c r="J43" s="10">
        <f>333708+44941+123430+56603</f>
        <v>558682</v>
      </c>
    </row>
    <row r="44" spans="1:10" x14ac:dyDescent="0.25">
      <c r="A44" s="8">
        <v>40</v>
      </c>
      <c r="B44" s="11" t="s">
        <v>52</v>
      </c>
      <c r="C44" s="10"/>
      <c r="D44" s="3"/>
      <c r="J44" s="10"/>
    </row>
    <row r="45" spans="1:10" ht="18" customHeight="1" x14ac:dyDescent="0.25">
      <c r="A45" s="8">
        <v>41</v>
      </c>
      <c r="B45" s="9" t="s">
        <v>44</v>
      </c>
      <c r="C45" s="10">
        <f>5178965-93000-13000-1000-40000-120301-23018-33410-136473-517000-8930</f>
        <v>4192833</v>
      </c>
      <c r="D45" s="1"/>
      <c r="J45" s="10">
        <f>4192833-38000-34300-44941-285339-6228-479224-800000-200000-129341-87250-446059</f>
        <v>1642151</v>
      </c>
    </row>
    <row r="46" spans="1:10" s="17" customFormat="1" x14ac:dyDescent="0.25">
      <c r="A46" s="14"/>
      <c r="B46" s="14" t="s">
        <v>45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4589000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54</v>
      </c>
      <c r="B48" s="32"/>
      <c r="C48" s="4" t="s">
        <v>53</v>
      </c>
      <c r="D48" s="32" t="s">
        <v>48</v>
      </c>
      <c r="E48" s="32"/>
      <c r="J48" s="2" t="s">
        <v>62</v>
      </c>
    </row>
    <row r="49" spans="2:10" x14ac:dyDescent="0.25">
      <c r="B49" s="5" t="s">
        <v>49</v>
      </c>
      <c r="C49" s="4" t="s">
        <v>51</v>
      </c>
      <c r="D49" s="32" t="s">
        <v>50</v>
      </c>
      <c r="E49" s="32"/>
      <c r="J49" s="2" t="s">
        <v>63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D9E1D-4E30-4B8C-8EF1-6CC620E46148}">
  <sheetPr>
    <tabColor rgb="FFFFFF00"/>
  </sheetPr>
  <dimension ref="A1:E55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67</v>
      </c>
    </row>
    <row r="2" spans="1:4" x14ac:dyDescent="0.25">
      <c r="A2" s="32" t="s">
        <v>1</v>
      </c>
      <c r="B2" s="32"/>
      <c r="C2" s="32"/>
    </row>
    <row r="4" spans="1:4" x14ac:dyDescent="0.25">
      <c r="A4" s="6" t="s">
        <v>2</v>
      </c>
      <c r="B4" s="6" t="s">
        <v>3</v>
      </c>
      <c r="C4" s="7" t="s">
        <v>4</v>
      </c>
    </row>
    <row r="5" spans="1:4" x14ac:dyDescent="0.25">
      <c r="A5" s="8">
        <v>1</v>
      </c>
      <c r="B5" s="9" t="s">
        <v>5</v>
      </c>
      <c r="C5" s="10">
        <f>23232+14109-4000</f>
        <v>33341</v>
      </c>
      <c r="D5" s="3"/>
    </row>
    <row r="6" spans="1:4" x14ac:dyDescent="0.25">
      <c r="A6" s="8">
        <v>2</v>
      </c>
      <c r="B6" s="11" t="s">
        <v>6</v>
      </c>
      <c r="C6" s="10">
        <f>27377+17812-8000</f>
        <v>37189</v>
      </c>
      <c r="D6" s="3"/>
    </row>
    <row r="7" spans="1:4" x14ac:dyDescent="0.25">
      <c r="A7" s="8">
        <v>3</v>
      </c>
      <c r="B7" s="9" t="s">
        <v>7</v>
      </c>
      <c r="C7" s="10">
        <f>17280+2437+13000</f>
        <v>32717</v>
      </c>
      <c r="D7" s="3"/>
    </row>
    <row r="8" spans="1:4" x14ac:dyDescent="0.25">
      <c r="A8" s="8">
        <v>4</v>
      </c>
      <c r="B8" s="9" t="s">
        <v>8</v>
      </c>
      <c r="C8" s="10">
        <f>1927-700</f>
        <v>1227</v>
      </c>
      <c r="D8" s="3"/>
    </row>
    <row r="9" spans="1:4" x14ac:dyDescent="0.25">
      <c r="A9" s="8">
        <v>5</v>
      </c>
      <c r="B9" s="9" t="s">
        <v>9</v>
      </c>
      <c r="C9" s="10">
        <f>13996+4784</f>
        <v>18780</v>
      </c>
      <c r="D9" s="3"/>
    </row>
    <row r="10" spans="1:4" x14ac:dyDescent="0.25">
      <c r="A10" s="8">
        <v>6</v>
      </c>
      <c r="B10" s="9" t="s">
        <v>10</v>
      </c>
      <c r="C10" s="10">
        <f>8139+11680</f>
        <v>19819</v>
      </c>
      <c r="D10" s="3"/>
    </row>
    <row r="11" spans="1:4" x14ac:dyDescent="0.25">
      <c r="A11" s="8">
        <v>7</v>
      </c>
      <c r="B11" s="9" t="s">
        <v>11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12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13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14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15</v>
      </c>
      <c r="C15" s="10">
        <f>24676+10162-4000</f>
        <v>30838</v>
      </c>
      <c r="D15" s="3"/>
    </row>
    <row r="16" spans="1:4" x14ac:dyDescent="0.25">
      <c r="A16" s="8">
        <v>12</v>
      </c>
      <c r="B16" s="9" t="s">
        <v>16</v>
      </c>
      <c r="C16" s="10">
        <f>35090-1305-4000</f>
        <v>29785</v>
      </c>
      <c r="D16" s="3"/>
    </row>
    <row r="17" spans="1:4" x14ac:dyDescent="0.25">
      <c r="A17" s="8">
        <v>13</v>
      </c>
      <c r="B17" s="12" t="s">
        <v>17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18</v>
      </c>
      <c r="C18" s="10">
        <v>7000</v>
      </c>
      <c r="D18" s="3"/>
    </row>
    <row r="19" spans="1:4" x14ac:dyDescent="0.25">
      <c r="A19" s="8">
        <v>15</v>
      </c>
      <c r="B19" s="12" t="s">
        <v>19</v>
      </c>
      <c r="C19" s="10">
        <v>7000</v>
      </c>
      <c r="D19" s="3"/>
    </row>
    <row r="20" spans="1:4" x14ac:dyDescent="0.25">
      <c r="A20" s="8">
        <v>16</v>
      </c>
      <c r="B20" s="12" t="s">
        <v>20</v>
      </c>
      <c r="C20" s="10">
        <v>29343</v>
      </c>
      <c r="D20" s="3"/>
    </row>
    <row r="21" spans="1:4" x14ac:dyDescent="0.25">
      <c r="A21" s="8">
        <v>17</v>
      </c>
      <c r="B21" s="12" t="s">
        <v>21</v>
      </c>
      <c r="C21" s="10">
        <v>7000</v>
      </c>
      <c r="D21" s="3"/>
    </row>
    <row r="22" spans="1:4" x14ac:dyDescent="0.25">
      <c r="A22" s="8">
        <v>18</v>
      </c>
      <c r="B22" s="12" t="s">
        <v>22</v>
      </c>
      <c r="C22" s="10">
        <v>7000</v>
      </c>
      <c r="D22" s="3"/>
    </row>
    <row r="23" spans="1:4" x14ac:dyDescent="0.25">
      <c r="A23" s="8">
        <v>19</v>
      </c>
      <c r="B23" s="12" t="s">
        <v>23</v>
      </c>
      <c r="C23" s="10">
        <v>22496</v>
      </c>
      <c r="D23" s="3"/>
    </row>
    <row r="24" spans="1:4" x14ac:dyDescent="0.25">
      <c r="A24" s="8">
        <v>20</v>
      </c>
      <c r="B24" s="12" t="s">
        <v>24</v>
      </c>
      <c r="C24" s="10">
        <v>20314</v>
      </c>
      <c r="D24" s="3"/>
    </row>
    <row r="25" spans="1:4" x14ac:dyDescent="0.25">
      <c r="A25" s="8">
        <v>21</v>
      </c>
      <c r="B25" s="12" t="s">
        <v>25</v>
      </c>
      <c r="C25" s="10">
        <v>7000</v>
      </c>
      <c r="D25" s="3"/>
    </row>
    <row r="26" spans="1:4" x14ac:dyDescent="0.25">
      <c r="A26" s="8">
        <v>22</v>
      </c>
      <c r="B26" s="12" t="s">
        <v>26</v>
      </c>
      <c r="C26" s="10">
        <v>7000</v>
      </c>
      <c r="D26" s="3"/>
    </row>
    <row r="27" spans="1:4" x14ac:dyDescent="0.25">
      <c r="A27" s="8">
        <v>23</v>
      </c>
      <c r="B27" s="12" t="s">
        <v>27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28</v>
      </c>
      <c r="C28" s="10">
        <v>7323</v>
      </c>
      <c r="D28" s="3"/>
    </row>
    <row r="29" spans="1:4" x14ac:dyDescent="0.25">
      <c r="A29" s="8">
        <v>25</v>
      </c>
      <c r="B29" s="12" t="s">
        <v>29</v>
      </c>
      <c r="C29" s="10">
        <v>7000</v>
      </c>
      <c r="D29" s="3"/>
    </row>
    <row r="30" spans="1:4" x14ac:dyDescent="0.25">
      <c r="A30" s="8">
        <v>26</v>
      </c>
      <c r="B30" s="12" t="s">
        <v>30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31</v>
      </c>
      <c r="C31" s="10">
        <v>47000</v>
      </c>
      <c r="D31" s="3"/>
    </row>
    <row r="32" spans="1:4" x14ac:dyDescent="0.25">
      <c r="A32" s="8">
        <v>28</v>
      </c>
      <c r="B32" s="12" t="s">
        <v>32</v>
      </c>
      <c r="C32" s="10">
        <v>7000</v>
      </c>
      <c r="D32" s="3"/>
    </row>
    <row r="33" spans="1:5" x14ac:dyDescent="0.25">
      <c r="A33" s="8">
        <v>29</v>
      </c>
      <c r="B33" s="12" t="s">
        <v>33</v>
      </c>
      <c r="C33" s="10">
        <f>30117+59536-25000</f>
        <v>64653</v>
      </c>
      <c r="D33" s="3"/>
    </row>
    <row r="34" spans="1:5" x14ac:dyDescent="0.25">
      <c r="A34" s="8">
        <v>30</v>
      </c>
      <c r="B34" s="12" t="s">
        <v>34</v>
      </c>
      <c r="C34" s="10">
        <f>80961-15168-3000</f>
        <v>62793</v>
      </c>
      <c r="D34" s="3"/>
    </row>
    <row r="35" spans="1:5" x14ac:dyDescent="0.25">
      <c r="A35" s="8">
        <v>31</v>
      </c>
      <c r="B35" s="12" t="s">
        <v>35</v>
      </c>
      <c r="C35" s="10">
        <f>61622-2947-5000</f>
        <v>53675</v>
      </c>
      <c r="D35" s="3"/>
    </row>
    <row r="36" spans="1:5" x14ac:dyDescent="0.25">
      <c r="A36" s="8">
        <v>32</v>
      </c>
      <c r="B36" s="12" t="s">
        <v>36</v>
      </c>
      <c r="C36" s="10">
        <f>66544-40272</f>
        <v>26272</v>
      </c>
      <c r="D36" s="3"/>
    </row>
    <row r="37" spans="1:5" x14ac:dyDescent="0.25">
      <c r="A37" s="8">
        <v>33</v>
      </c>
      <c r="B37" s="12" t="s">
        <v>37</v>
      </c>
      <c r="C37" s="10">
        <v>7000</v>
      </c>
      <c r="D37" s="3"/>
    </row>
    <row r="38" spans="1:5" x14ac:dyDescent="0.25">
      <c r="A38" s="8">
        <v>34</v>
      </c>
      <c r="B38" s="12" t="s">
        <v>38</v>
      </c>
      <c r="C38" s="10">
        <v>7000</v>
      </c>
      <c r="D38" s="3"/>
    </row>
    <row r="39" spans="1:5" ht="31.5" customHeight="1" x14ac:dyDescent="0.25">
      <c r="A39" s="8">
        <v>35</v>
      </c>
      <c r="B39" s="13" t="s">
        <v>39</v>
      </c>
      <c r="C39" s="10">
        <v>7000</v>
      </c>
      <c r="D39" s="3"/>
    </row>
    <row r="40" spans="1:5" x14ac:dyDescent="0.25">
      <c r="A40" s="8">
        <v>36</v>
      </c>
      <c r="B40" s="12" t="s">
        <v>40</v>
      </c>
      <c r="C40" s="10">
        <v>7000</v>
      </c>
      <c r="D40" s="3"/>
    </row>
    <row r="41" spans="1:5" x14ac:dyDescent="0.25">
      <c r="A41" s="8">
        <v>37</v>
      </c>
      <c r="B41" s="12" t="s">
        <v>41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42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43</v>
      </c>
      <c r="C43" s="10">
        <f>244347-17213-20000-9899</f>
        <v>197235</v>
      </c>
      <c r="D43" s="3"/>
    </row>
    <row r="44" spans="1:5" x14ac:dyDescent="0.25">
      <c r="A44" s="8">
        <v>40</v>
      </c>
      <c r="B44" s="11" t="s">
        <v>52</v>
      </c>
      <c r="C44" s="10"/>
      <c r="D44" s="3"/>
    </row>
    <row r="45" spans="1:5" ht="18" customHeight="1" x14ac:dyDescent="0.25">
      <c r="A45" s="8">
        <v>41</v>
      </c>
      <c r="B45" s="9" t="s">
        <v>44</v>
      </c>
      <c r="C45" s="10">
        <f>5178965-93000-13000-1000-40000</f>
        <v>5031965</v>
      </c>
      <c r="D45" s="1"/>
    </row>
    <row r="46" spans="1:5" s="17" customFormat="1" x14ac:dyDescent="0.25">
      <c r="A46" s="14"/>
      <c r="B46" s="14" t="s">
        <v>45</v>
      </c>
      <c r="C46" s="15">
        <f>SUM(C5:C45)</f>
        <v>6106000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32" t="s">
        <v>46</v>
      </c>
      <c r="B48" s="32"/>
      <c r="C48" s="4" t="s">
        <v>47</v>
      </c>
      <c r="D48" s="32" t="s">
        <v>48</v>
      </c>
      <c r="E48" s="32"/>
    </row>
    <row r="49" spans="2:5" x14ac:dyDescent="0.25">
      <c r="B49" s="5" t="s">
        <v>49</v>
      </c>
      <c r="C49" s="4" t="s">
        <v>51</v>
      </c>
      <c r="D49" s="32" t="s">
        <v>50</v>
      </c>
      <c r="E49" s="32"/>
    </row>
    <row r="54" spans="2:5" x14ac:dyDescent="0.25">
      <c r="D54" s="2" t="s">
        <v>64</v>
      </c>
    </row>
    <row r="55" spans="2:5" x14ac:dyDescent="0.25">
      <c r="C55" s="3" t="s">
        <v>65</v>
      </c>
      <c r="E55" s="2" t="s">
        <v>66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IV dec (2)</vt:lpstr>
      <vt:lpstr>Anexa IV apr consiliu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2025-12-19T07:12:19Z</cp:lastPrinted>
  <dcterms:created xsi:type="dcterms:W3CDTF">2025-03-07T06:52:28Z</dcterms:created>
  <dcterms:modified xsi:type="dcterms:W3CDTF">2025-12-29T09:12:00Z</dcterms:modified>
</cp:coreProperties>
</file>