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1"/>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4" i="4" l="1"/>
  <c r="F565" i="4" l="1"/>
  <c r="F566" i="4"/>
  <c r="F590" i="4"/>
  <c r="F553" i="4"/>
  <c r="E61" i="5"/>
  <c r="E60" i="5" s="1"/>
  <c r="D60" i="5"/>
  <c r="C60" i="5"/>
  <c r="E53" i="5"/>
  <c r="E52" i="5" s="1"/>
  <c r="D52" i="5"/>
  <c r="C52" i="5"/>
  <c r="E547" i="4"/>
  <c r="E546" i="4" s="1"/>
  <c r="E545" i="4" s="1"/>
  <c r="E544" i="4" s="1"/>
  <c r="D546" i="4"/>
  <c r="E550" i="4"/>
  <c r="E549" i="4" s="1"/>
  <c r="F550" i="4"/>
  <c r="D550" i="4"/>
  <c r="D549" i="4" s="1"/>
  <c r="F549" i="4"/>
  <c r="F548" i="4"/>
  <c r="F547" i="4" s="1"/>
  <c r="F546" i="4" s="1"/>
  <c r="F545" i="4" s="1"/>
  <c r="F544" i="4" s="1"/>
  <c r="D547" i="4"/>
  <c r="F551" i="4"/>
  <c r="D553" i="4"/>
  <c r="E553" i="4"/>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7" i="5"/>
  <c r="D46" i="5" s="1"/>
  <c r="C47" i="5"/>
  <c r="C46" i="5" s="1"/>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E799" i="4" s="1"/>
  <c r="E798"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E630" i="4" s="1"/>
  <c r="D632" i="4"/>
  <c r="D630"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D141" i="4" s="1"/>
  <c r="F138" i="4"/>
  <c r="F137" i="4" s="1"/>
  <c r="E137" i="4"/>
  <c r="D137" i="4"/>
  <c r="F136" i="4"/>
  <c r="F134" i="4"/>
  <c r="E134" i="4"/>
  <c r="E132" i="4" s="1"/>
  <c r="D134" i="4"/>
  <c r="D132" i="4" s="1"/>
  <c r="F130" i="4"/>
  <c r="E130" i="4"/>
  <c r="D130" i="4"/>
  <c r="F128" i="4"/>
  <c r="E128" i="4"/>
  <c r="D128" i="4"/>
  <c r="F127" i="4"/>
  <c r="F120" i="4"/>
  <c r="F118" i="4"/>
  <c r="F114" i="4"/>
  <c r="E113" i="4"/>
  <c r="E112" i="4" s="1"/>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8" i="4" s="1"/>
  <c r="E141" i="4" l="1"/>
  <c r="E108" i="4" s="1"/>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7" i="5"/>
  <c r="E46" i="5" s="1"/>
  <c r="C39" i="5"/>
  <c r="C38" i="5" s="1"/>
  <c r="E31" i="5"/>
  <c r="E30" i="5" s="1"/>
  <c r="D752" i="4"/>
  <c r="D743" i="4"/>
  <c r="E565" i="4"/>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D108" i="4" l="1"/>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0" i="4" s="1"/>
  <c r="D12" i="4"/>
  <c r="F107" i="4"/>
  <c r="F106" i="4" s="1"/>
  <c r="E9" i="5"/>
  <c r="F552" i="4" l="1"/>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<sst xmlns="http://schemas.openxmlformats.org/spreadsheetml/2006/main" count="892" uniqueCount="205">
  <si>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</si>
  <si>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</si>
  <si>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</si>
  <si>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</si>
  <si>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</si>
  <si>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</si>
  <si>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</si>
  <si>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</si>
  <si>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</si>
  <si>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</si>
  <si>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</si>
  <si>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</si>
  <si>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</si>
  <si>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</si>
  <si>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</si>
  <si>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</si>
  <si>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</si>
  <si>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</si>
  <si>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</si>
  <si>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</si>
  <si>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</si>
  <si>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</si>
  <si>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</si>
  <si>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</si>
  <si>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</si>
  <si>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</si>
  <si>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</si>
  <si>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</si>
  <si>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</si>
  <si>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</si>
  <si>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</si>
  <si>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</si>
  <si>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</si>
  <si>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</si>
  <si>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</si>
  <si>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</si>
  <si>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</si>
  <si>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</si>
  <si>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</si>
  <si>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</si>
  <si>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</si>
  <si>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</si>
  <si>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</si>
  <si>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</si>
  <si>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</si>
  <si>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</si>
  <si>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</si>
  <si>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</si>
  <si>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</si>
  <si>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</si>
  <si>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</si>
  <si>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</si>
  <si>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</si>
  <si>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</si>
  <si>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</si>
  <si>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</si>
  <si>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</si>
  <si>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</si>
  <si>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</si>
  <si>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</si>
  <si>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</si>
  <si>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</si>
  <si>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</si>
  <si>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</si>
  <si>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</si>
  <si>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</si>
  <si>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</si>
  <si>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</si>
  <si>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</si>
  <si>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</si>
  <si>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</si>
  <si>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</si>
  <si>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</si>
  <si>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</si>
  <si>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</si>
  <si>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</si>
  <si>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</si>
  <si>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</si>
  <si>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</si>
  <si>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</si>
  <si>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</si>
  <si>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</si>
  <si>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</si>
  <si>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</si>
  <si>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</si>
  <si>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</si>
  <si>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</si>
  <si>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</si>
  <si>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</si>
  <si>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</si>
  <si>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</si>
  <si>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</si>
  <si>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</si>
  <si>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</si>
  <si>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</si>
  <si>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</si>
  <si>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</si>
  <si>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</si>
  <si>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</si>
  <si>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</si>
  <si>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</si>
  <si>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</si>
  <si>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</si>
  <si>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</si>
  <si>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</si>
  <si>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</si>
  <si>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</si>
  <si>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</si>
  <si>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</si>
  <si>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</si>
  <si>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</si>
  <si>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</si>
  <si>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</si>
  <si>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</si>
  <si>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</si>
  <si>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</si>
  <si>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</si>
  <si>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</si>
  <si>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</si>
  <si>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</si>
  <si>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</si>
  <si>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</si>
  <si>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</si>
  <si>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</si>
  <si>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</si>
  <si>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</si>
  <si>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</si>
  <si>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</si>
  <si>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</si>
  <si>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</si>
  <si>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</si>
  <si>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</si>
  <si>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</si>
  <si>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</si>
  <si>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</si>
  <si>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</si>
  <si>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</si>
  <si>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</si>
  <si>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</si>
  <si>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</si>
  <si>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</si>
  <si>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</si>
  <si>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</si>
  <si>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</si>
  <si>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</si>
  <si>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</si>
  <si>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</si>
  <si>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</si>
  <si>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</si>
  <si>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</si>
  <si>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</si>
  <si>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</si>
  <si>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</si>
  <si>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</si>
  <si>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</si>
  <si>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</si>
  <si>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</si>
  <si>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</si>
  <si>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</si>
  <si>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</si>
  <si>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</si>
  <si>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</si>
  <si>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</si>
  <si>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</si>
  <si>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</si>
  <si>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</si>
  <si>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</si>
  <si>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</si>
  <si>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</si>
  <si>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</si>
  <si>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</si>
  <si>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</si>
  <si>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</si>
  <si>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</si>
  <si>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</si>
  <si>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</si>
  <si>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</si>
  <si>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</si>
  <si>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</si>
  <si>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</si>
  <si>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</si>
  <si>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</si>
  <si>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</si>
  <si>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</si>
  <si>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</si>
  <si>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</si>
  <si>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</si>
  <si>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</si>
  <si>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</si>
  <si>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</si>
  <si>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</si>
  <si>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</si>
  <si>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</si>
  <si>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</si>
  <si>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</si>
  <si>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</si>
  <si>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</si>
  <si>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</si>
  <si>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</si>
  <si>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</si>
  <si>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BUGET FINAL 2025</t>
  </si>
  <si>
    <t>BUGET INIŢIAL 2026</t>
  </si>
  <si>
    <t>PE TITLURI DE CHELTUIELI, ARTICOLE ŞI ALINEATE, PE ANUL 2026</t>
  </si>
  <si>
    <t xml:space="preserve">                PRIMAR                                                          DIRECTOR EXECUTIV                                       ŞEF SERVICIU BUGET</t>
  </si>
  <si>
    <t xml:space="preserve">       KERESKÉNYI GÁBOR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</si>
</sst>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0">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4" fontId="9" fillId="0"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4" fillId="3" borderId="1" xfId="2" applyFill="1" applyBorder="1" applyAlignment="1">
      <alignment horizontal="left" vertical="center" wrapText="1"/>
    </xf>
    <xf numFmtId="0" fontId="4" fillId="3" borderId="1" xfId="2" applyFill="1" applyBorder="1" applyAlignment="1">
      <alignment horizontal="left"/>
    </xf>
    <xf numFmtId="0" fontId="4" fillId="3" borderId="1" xfId="2"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ill="1" applyBorder="1" applyAlignment="1">
      <alignment horizontal="left" vertical="center" wrapText="1"/>
    </xf>
    <xf numFmtId="0" fontId="16" fillId="0" borderId="1" xfId="2" applyFont="1" applyBorder="1" applyAlignment="1">
      <alignment wrapText="1"/>
    </xf>
    <xf numFmtId="0" fontId="16" fillId="0" borderId="1" xfId="2" applyFont="1" applyBorder="1" applyAlignment="1">
      <alignment vertical="center" wrapText="1"/>
    </xf>
    <xf numFmtId="0" fontId="4" fillId="0" borderId="1" xfId="2"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4" fillId="0" borderId="1" xfId="2"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4" fillId="3" borderId="1" xfId="2"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Border="1" applyAlignment="1">
      <alignment horizontal="left" vertical="center" wrapText="1"/>
    </xf>
    <xf numFmtId="49" fontId="12" fillId="0" borderId="1" xfId="2" applyNumberFormat="1" applyFont="1" applyBorder="1" applyAlignment="1">
      <alignment horizontal="left" vertical="center" wrapText="1"/>
    </xf>
    <xf numFmtId="49" fontId="4" fillId="0" borderId="1" xfId="2" applyNumberForma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cellXfs>
  <cellStyles count="10">
    <cellStyle name="Comma 2" xfId="8"/>
    <cellStyle name="Normal" xfId="0" builtinId="0"/>
    <cellStyle name="Normal 2" xfId="2"/>
    <cellStyle name="Normal 2 2" xfId="6"/>
    <cellStyle name="Normal 2 2 2" xfId="9"/>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82"/>
  <sheetViews>
    <sheetView zoomScaleNormal="100" zoomScaleSheetLayoutView="100" workbookViewId="0">
      <selection activeCell="H28" sqref="H28"/>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169</v>
      </c>
      <c r="C1" s="49"/>
      <c r="D1" s="49"/>
      <c r="E1" s="49" t="s">
        <v>166</v>
      </c>
    </row>
    <row r="2" spans="1:5" ht="15.75" customHeight="1" x14ac:dyDescent="0.2">
      <c r="B2" s="37" t="s">
        <v>171</v>
      </c>
      <c r="C2" s="36"/>
      <c r="D2" s="36"/>
      <c r="E2" s="36"/>
    </row>
    <row r="3" spans="1:5" ht="15.75" customHeight="1" x14ac:dyDescent="0.2">
      <c r="B3" s="37" t="s">
        <v>170</v>
      </c>
      <c r="C3" s="36"/>
      <c r="D3" s="36"/>
      <c r="E3" s="36"/>
    </row>
    <row r="4" spans="1:5" ht="15.75" customHeight="1" x14ac:dyDescent="0.2">
      <c r="B4" s="37"/>
      <c r="C4" s="36"/>
      <c r="D4" s="36"/>
      <c r="E4" s="36"/>
    </row>
    <row r="5" spans="1:5" ht="18" x14ac:dyDescent="0.25">
      <c r="A5" s="129" t="s">
        <v>125</v>
      </c>
      <c r="B5" s="129"/>
      <c r="C5" s="129"/>
      <c r="D5" s="129"/>
      <c r="E5" s="129"/>
    </row>
    <row r="6" spans="1:5" ht="18" x14ac:dyDescent="0.2">
      <c r="A6" s="130" t="s">
        <v>202</v>
      </c>
      <c r="B6" s="130"/>
      <c r="C6" s="130"/>
      <c r="D6" s="130"/>
      <c r="E6" s="130"/>
    </row>
    <row r="7" spans="1:5" ht="15.75" x14ac:dyDescent="0.2">
      <c r="A7" s="6" t="s">
        <v>2</v>
      </c>
      <c r="B7" s="38"/>
      <c r="C7" s="52"/>
      <c r="D7" s="52"/>
      <c r="E7" s="52" t="s">
        <v>126</v>
      </c>
    </row>
    <row r="8" spans="1:5" ht="36" x14ac:dyDescent="0.2">
      <c r="A8" s="131" t="s">
        <v>4</v>
      </c>
      <c r="B8" s="132"/>
      <c r="C8" s="125" t="s">
        <v>200</v>
      </c>
      <c r="D8" s="126" t="s">
        <v>201</v>
      </c>
      <c r="E8" s="34" t="s">
        <v>187</v>
      </c>
    </row>
    <row r="9" spans="1:5" ht="31.5" customHeight="1" x14ac:dyDescent="0.2">
      <c r="A9" s="133" t="s">
        <v>128</v>
      </c>
      <c r="B9" s="133"/>
      <c r="C9" s="123">
        <f>C22+C38+C69+C13</f>
        <v>87250972</v>
      </c>
      <c r="D9" s="123">
        <f>D22+D38+D69+D13</f>
        <v>76506855</v>
      </c>
      <c r="E9" s="123">
        <f>E22+E38+E69+E13</f>
        <v>-10744117</v>
      </c>
    </row>
    <row r="10" spans="1:5" ht="36" customHeight="1" x14ac:dyDescent="0.2">
      <c r="A10" s="127" t="s">
        <v>163</v>
      </c>
      <c r="B10" s="128"/>
      <c r="C10" s="123">
        <f>C24+C31+C40+C47+C55+C70+C15</f>
        <v>85570172</v>
      </c>
      <c r="D10" s="123">
        <f t="shared" ref="D10:E10" si="0">D24+D31+D40+D47+D55+D70+D15</f>
        <v>74615936</v>
      </c>
      <c r="E10" s="123">
        <f t="shared" si="0"/>
        <v>-10954236</v>
      </c>
    </row>
    <row r="11" spans="1:5" ht="31.5" customHeight="1" x14ac:dyDescent="0.2">
      <c r="A11" s="127" t="s">
        <v>164</v>
      </c>
      <c r="B11" s="128"/>
      <c r="C11" s="123">
        <f>C28+C36+C44+C52+C60+C75+C19</f>
        <v>1680800</v>
      </c>
      <c r="D11" s="123">
        <f t="shared" ref="D11:E11" si="1">D28+D36+D44+D52+D60+D75+D19</f>
        <v>1890919</v>
      </c>
      <c r="E11" s="123">
        <f t="shared" si="1"/>
        <v>210119</v>
      </c>
    </row>
    <row r="12" spans="1:5" ht="18" x14ac:dyDescent="0.2">
      <c r="A12" s="136" t="s">
        <v>182</v>
      </c>
      <c r="B12" s="137"/>
      <c r="C12" s="137"/>
      <c r="D12" s="137"/>
      <c r="E12" s="138"/>
    </row>
    <row r="13" spans="1:5" ht="18" x14ac:dyDescent="0.2">
      <c r="A13" s="139" t="s">
        <v>181</v>
      </c>
      <c r="B13" s="139"/>
      <c r="C13" s="120">
        <f>C14+C21</f>
        <v>15148100</v>
      </c>
      <c r="D13" s="120">
        <f>D14+D21</f>
        <v>13811800</v>
      </c>
      <c r="E13" s="120">
        <f>E14+E21</f>
        <v>-1336300</v>
      </c>
    </row>
    <row r="14" spans="1:5" ht="18" x14ac:dyDescent="0.2">
      <c r="A14" s="140" t="s">
        <v>183</v>
      </c>
      <c r="B14" s="141"/>
      <c r="C14" s="67">
        <f>C15+C19</f>
        <v>15148100</v>
      </c>
      <c r="D14" s="67">
        <f>D15+D19</f>
        <v>13811800</v>
      </c>
      <c r="E14" s="67">
        <f>E15+E19</f>
        <v>-1336300</v>
      </c>
    </row>
    <row r="15" spans="1:5" ht="15.75" x14ac:dyDescent="0.2">
      <c r="A15" s="134" t="s">
        <v>129</v>
      </c>
      <c r="B15" s="135"/>
      <c r="C15" s="68">
        <f t="shared" ref="C15:E15" si="2">C16+C17+C18</f>
        <v>15000000</v>
      </c>
      <c r="D15" s="68">
        <f t="shared" si="2"/>
        <v>13650000</v>
      </c>
      <c r="E15" s="68">
        <f t="shared" si="2"/>
        <v>-1350000</v>
      </c>
    </row>
    <row r="16" spans="1:5" x14ac:dyDescent="0.2">
      <c r="A16" s="142" t="s">
        <v>130</v>
      </c>
      <c r="B16" s="142"/>
      <c r="C16" s="46">
        <v>13730000</v>
      </c>
      <c r="D16" s="46">
        <v>12200000</v>
      </c>
      <c r="E16" s="46">
        <f>D16-C16</f>
        <v>-1530000</v>
      </c>
    </row>
    <row r="17" spans="1:5" x14ac:dyDescent="0.2">
      <c r="A17" s="143" t="s">
        <v>131</v>
      </c>
      <c r="B17" s="143"/>
      <c r="C17" s="46">
        <v>1270000</v>
      </c>
      <c r="D17" s="46">
        <v>1450000</v>
      </c>
      <c r="E17" s="46">
        <f t="shared" ref="E17:E18" si="3">D17-C17</f>
        <v>180000</v>
      </c>
    </row>
    <row r="18" spans="1:5" hidden="1" x14ac:dyDescent="0.2">
      <c r="A18" s="142" t="s">
        <v>132</v>
      </c>
      <c r="B18" s="142"/>
      <c r="C18" s="46"/>
      <c r="D18" s="46"/>
      <c r="E18" s="46">
        <f t="shared" si="3"/>
        <v>0</v>
      </c>
    </row>
    <row r="19" spans="1:5" ht="15.75" x14ac:dyDescent="0.2">
      <c r="A19" s="144" t="s">
        <v>133</v>
      </c>
      <c r="B19" s="144"/>
      <c r="C19" s="68">
        <f t="shared" ref="C19:E19" si="4">C20</f>
        <v>148100</v>
      </c>
      <c r="D19" s="68">
        <f t="shared" si="4"/>
        <v>161800</v>
      </c>
      <c r="E19" s="68">
        <f t="shared" si="4"/>
        <v>13700</v>
      </c>
    </row>
    <row r="20" spans="1:5" x14ac:dyDescent="0.2">
      <c r="A20" s="40" t="s">
        <v>134</v>
      </c>
      <c r="B20" s="43"/>
      <c r="C20" s="46">
        <v>148100</v>
      </c>
      <c r="D20" s="46">
        <v>161800</v>
      </c>
      <c r="E20" s="46">
        <f>D20-C20</f>
        <v>13700</v>
      </c>
    </row>
    <row r="21" spans="1:5" ht="18" x14ac:dyDescent="0.2">
      <c r="A21" s="136" t="s">
        <v>122</v>
      </c>
      <c r="B21" s="137"/>
      <c r="C21" s="137"/>
      <c r="D21" s="137"/>
      <c r="E21" s="138"/>
    </row>
    <row r="22" spans="1:5" ht="18" x14ac:dyDescent="0.2">
      <c r="A22" s="139" t="s">
        <v>181</v>
      </c>
      <c r="B22" s="139"/>
      <c r="C22" s="120">
        <f>C23+C30</f>
        <v>16468104</v>
      </c>
      <c r="D22" s="120">
        <f>D23+D30</f>
        <v>17830055</v>
      </c>
      <c r="E22" s="120">
        <f>E23+E30</f>
        <v>1361951</v>
      </c>
    </row>
    <row r="23" spans="1:5" ht="18" x14ac:dyDescent="0.2">
      <c r="A23" s="140" t="s">
        <v>176</v>
      </c>
      <c r="B23" s="141"/>
      <c r="C23" s="67">
        <f>C24+C28</f>
        <v>16468104</v>
      </c>
      <c r="D23" s="67">
        <f>D24+D28</f>
        <v>17830055</v>
      </c>
      <c r="E23" s="67">
        <f>E24+E28</f>
        <v>1361951</v>
      </c>
    </row>
    <row r="24" spans="1:5" s="39" customFormat="1" ht="15.75" x14ac:dyDescent="0.25">
      <c r="A24" s="134" t="s">
        <v>129</v>
      </c>
      <c r="B24" s="135"/>
      <c r="C24" s="68">
        <f t="shared" ref="C24:E24" si="5">C25+C26+C27</f>
        <v>16419404</v>
      </c>
      <c r="D24" s="68">
        <f t="shared" si="5"/>
        <v>17830055</v>
      </c>
      <c r="E24" s="68">
        <f t="shared" si="5"/>
        <v>1410651</v>
      </c>
    </row>
    <row r="25" spans="1:5" s="41" customFormat="1" ht="18" customHeight="1" x14ac:dyDescent="0.2">
      <c r="A25" s="142" t="s">
        <v>130</v>
      </c>
      <c r="B25" s="142"/>
      <c r="C25" s="46">
        <v>3202346</v>
      </c>
      <c r="D25" s="46">
        <v>2562753</v>
      </c>
      <c r="E25" s="46">
        <f>D25-C25</f>
        <v>-639593</v>
      </c>
    </row>
    <row r="26" spans="1:5" s="41" customFormat="1" ht="15" x14ac:dyDescent="0.2">
      <c r="A26" s="143" t="s">
        <v>131</v>
      </c>
      <c r="B26" s="143"/>
      <c r="C26" s="46">
        <v>13217058</v>
      </c>
      <c r="D26" s="46">
        <v>15267302</v>
      </c>
      <c r="E26" s="46">
        <f>D26-C26</f>
        <v>2050244</v>
      </c>
    </row>
    <row r="27" spans="1:5" s="41" customFormat="1" ht="15" hidden="1" x14ac:dyDescent="0.2">
      <c r="A27" s="142" t="s">
        <v>132</v>
      </c>
      <c r="B27" s="142"/>
      <c r="C27" s="46"/>
      <c r="D27" s="46"/>
      <c r="E27" s="46"/>
    </row>
    <row r="28" spans="1:5" s="42" customFormat="1" ht="15.75" x14ac:dyDescent="0.25">
      <c r="A28" s="144" t="s">
        <v>133</v>
      </c>
      <c r="B28" s="144"/>
      <c r="C28" s="68">
        <f t="shared" ref="C28:E28" si="6">C29</f>
        <v>48700</v>
      </c>
      <c r="D28" s="68">
        <f t="shared" si="6"/>
        <v>0</v>
      </c>
      <c r="E28" s="68">
        <f t="shared" si="6"/>
        <v>-48700</v>
      </c>
    </row>
    <row r="29" spans="1:5" s="39" customFormat="1" ht="15.6" customHeight="1" x14ac:dyDescent="0.25">
      <c r="A29" s="40" t="s">
        <v>134</v>
      </c>
      <c r="B29" s="43"/>
      <c r="C29" s="46">
        <v>48700</v>
      </c>
      <c r="D29" s="46">
        <v>0</v>
      </c>
      <c r="E29" s="46">
        <f>D29-C29</f>
        <v>-48700</v>
      </c>
    </row>
    <row r="30" spans="1:5" s="39" customFormat="1" ht="18" hidden="1" x14ac:dyDescent="0.25">
      <c r="A30" s="140" t="s">
        <v>177</v>
      </c>
      <c r="B30" s="141"/>
      <c r="C30" s="67">
        <f>C31+C36</f>
        <v>0</v>
      </c>
      <c r="D30" s="67">
        <f>D31+D36</f>
        <v>0</v>
      </c>
      <c r="E30" s="67">
        <f>E31+E36</f>
        <v>0</v>
      </c>
    </row>
    <row r="31" spans="1:5" s="39" customFormat="1" ht="17.25" hidden="1" customHeight="1" x14ac:dyDescent="0.25">
      <c r="A31" s="134" t="s">
        <v>129</v>
      </c>
      <c r="B31" s="135"/>
      <c r="C31" s="68">
        <f t="shared" ref="C31:E31" si="7">C32+C33</f>
        <v>0</v>
      </c>
      <c r="D31" s="68">
        <f t="shared" si="7"/>
        <v>0</v>
      </c>
      <c r="E31" s="68">
        <f t="shared" si="7"/>
        <v>0</v>
      </c>
    </row>
    <row r="32" spans="1:5" s="39" customFormat="1" ht="17.25" hidden="1" customHeight="1" x14ac:dyDescent="0.25">
      <c r="A32" s="142" t="s">
        <v>136</v>
      </c>
      <c r="B32" s="142"/>
      <c r="C32" s="46"/>
      <c r="D32" s="46"/>
      <c r="E32" s="46">
        <f>D32-C32</f>
        <v>0</v>
      </c>
    </row>
    <row r="33" spans="1:5" s="39" customFormat="1" ht="17.25" hidden="1" customHeight="1" x14ac:dyDescent="0.25">
      <c r="A33" s="143" t="s">
        <v>131</v>
      </c>
      <c r="B33" s="143"/>
      <c r="C33" s="46"/>
      <c r="D33" s="46"/>
      <c r="E33" s="46">
        <f>D33-C33</f>
        <v>0</v>
      </c>
    </row>
    <row r="34" spans="1:5" s="39" customFormat="1" ht="17.25" hidden="1" customHeight="1" x14ac:dyDescent="0.25">
      <c r="A34" s="142" t="s">
        <v>188</v>
      </c>
      <c r="B34" s="142"/>
      <c r="C34" s="105"/>
      <c r="D34" s="105"/>
      <c r="E34" s="105"/>
    </row>
    <row r="35" spans="1:5" s="39" customFormat="1" ht="17.25" hidden="1" customHeight="1" x14ac:dyDescent="0.25">
      <c r="A35" s="143" t="s">
        <v>189</v>
      </c>
      <c r="B35" s="143"/>
      <c r="C35" s="46"/>
      <c r="D35" s="46"/>
      <c r="E35" s="46"/>
    </row>
    <row r="36" spans="1:5" s="39" customFormat="1" ht="15.75" hidden="1" x14ac:dyDescent="0.25">
      <c r="A36" s="144" t="s">
        <v>133</v>
      </c>
      <c r="B36" s="144"/>
      <c r="C36" s="68">
        <v>0</v>
      </c>
      <c r="D36" s="68">
        <v>0</v>
      </c>
      <c r="E36" s="68">
        <v>0</v>
      </c>
    </row>
    <row r="37" spans="1:5" s="39" customFormat="1" ht="18" x14ac:dyDescent="0.25">
      <c r="A37" s="136" t="s">
        <v>123</v>
      </c>
      <c r="B37" s="137"/>
      <c r="C37" s="137"/>
      <c r="D37" s="137"/>
      <c r="E37" s="138"/>
    </row>
    <row r="38" spans="1:5" s="39" customFormat="1" ht="18" x14ac:dyDescent="0.25">
      <c r="A38" s="145" t="s">
        <v>181</v>
      </c>
      <c r="B38" s="146"/>
      <c r="C38" s="120">
        <f>C39+C54+C46</f>
        <v>40356768</v>
      </c>
      <c r="D38" s="120">
        <f>D39+D54+D46</f>
        <v>28570000</v>
      </c>
      <c r="E38" s="120">
        <f>E39+E54+E46</f>
        <v>-11786768</v>
      </c>
    </row>
    <row r="39" spans="1:5" s="39" customFormat="1" ht="18" x14ac:dyDescent="0.25">
      <c r="A39" s="140" t="s">
        <v>137</v>
      </c>
      <c r="B39" s="141"/>
      <c r="C39" s="67">
        <f t="shared" ref="C39:E39" si="8">C40+C44</f>
        <v>21186768</v>
      </c>
      <c r="D39" s="67">
        <f t="shared" si="8"/>
        <v>11420000</v>
      </c>
      <c r="E39" s="67">
        <f t="shared" si="8"/>
        <v>-9766768</v>
      </c>
    </row>
    <row r="40" spans="1:5" s="39" customFormat="1" ht="16.5" customHeight="1" x14ac:dyDescent="0.25">
      <c r="A40" s="134" t="s">
        <v>129</v>
      </c>
      <c r="B40" s="135"/>
      <c r="C40" s="68">
        <f>C41+C42+C43</f>
        <v>21106768</v>
      </c>
      <c r="D40" s="68">
        <f>D41+D42+D43</f>
        <v>11404800</v>
      </c>
      <c r="E40" s="68">
        <f>E41+E42+E43</f>
        <v>-9701968</v>
      </c>
    </row>
    <row r="41" spans="1:5" s="39" customFormat="1" ht="15" x14ac:dyDescent="0.25">
      <c r="A41" s="142" t="s">
        <v>136</v>
      </c>
      <c r="B41" s="142"/>
      <c r="C41" s="46">
        <v>16423038</v>
      </c>
      <c r="D41" s="46">
        <v>8820000</v>
      </c>
      <c r="E41" s="46">
        <f>D41-C41</f>
        <v>-7603038</v>
      </c>
    </row>
    <row r="42" spans="1:5" s="39" customFormat="1" ht="15" x14ac:dyDescent="0.25">
      <c r="A42" s="143" t="s">
        <v>131</v>
      </c>
      <c r="B42" s="143"/>
      <c r="C42" s="46">
        <v>4528000</v>
      </c>
      <c r="D42" s="46">
        <v>2475400</v>
      </c>
      <c r="E42" s="46">
        <f t="shared" ref="E42:E43" si="9">D42-C42</f>
        <v>-2052600</v>
      </c>
    </row>
    <row r="43" spans="1:5" s="39" customFormat="1" ht="15" customHeight="1" x14ac:dyDescent="0.25">
      <c r="A43" s="142" t="s">
        <v>132</v>
      </c>
      <c r="B43" s="142"/>
      <c r="C43" s="46">
        <v>155730</v>
      </c>
      <c r="D43" s="46">
        <v>109400</v>
      </c>
      <c r="E43" s="46">
        <f t="shared" si="9"/>
        <v>-46330</v>
      </c>
    </row>
    <row r="44" spans="1:5" s="39" customFormat="1" ht="15.75" x14ac:dyDescent="0.25">
      <c r="A44" s="144" t="s">
        <v>133</v>
      </c>
      <c r="B44" s="144"/>
      <c r="C44" s="68">
        <f t="shared" ref="C44:E44" si="10">C45</f>
        <v>80000</v>
      </c>
      <c r="D44" s="68">
        <f t="shared" si="10"/>
        <v>15200</v>
      </c>
      <c r="E44" s="68">
        <f t="shared" si="10"/>
        <v>-64800</v>
      </c>
    </row>
    <row r="45" spans="1:5" s="39" customFormat="1" ht="17.25" customHeight="1" x14ac:dyDescent="0.25">
      <c r="A45" s="40" t="s">
        <v>134</v>
      </c>
      <c r="B45" s="43"/>
      <c r="C45" s="46">
        <v>80000</v>
      </c>
      <c r="D45" s="46">
        <v>15200</v>
      </c>
      <c r="E45" s="46">
        <f>D45-C45</f>
        <v>-64800</v>
      </c>
    </row>
    <row r="46" spans="1:5" s="39" customFormat="1" ht="17.25" customHeight="1" x14ac:dyDescent="0.25">
      <c r="A46" s="140" t="s">
        <v>138</v>
      </c>
      <c r="B46" s="141"/>
      <c r="C46" s="67">
        <f>C47+C52</f>
        <v>7925000</v>
      </c>
      <c r="D46" s="67">
        <f>D47+D52</f>
        <v>7350000</v>
      </c>
      <c r="E46" s="67">
        <f>E47+E52</f>
        <v>-575000</v>
      </c>
    </row>
    <row r="47" spans="1:5" s="39" customFormat="1" ht="17.25" customHeight="1" x14ac:dyDescent="0.25">
      <c r="A47" s="134" t="s">
        <v>129</v>
      </c>
      <c r="B47" s="135"/>
      <c r="C47" s="68">
        <f>C48+C49+C50</f>
        <v>7925000</v>
      </c>
      <c r="D47" s="68">
        <f>D48+D49+D50</f>
        <v>7119581</v>
      </c>
      <c r="E47" s="68">
        <f>E48+E49+E50</f>
        <v>-805419</v>
      </c>
    </row>
    <row r="48" spans="1:5" s="39" customFormat="1" ht="15" x14ac:dyDescent="0.25">
      <c r="A48" s="142" t="s">
        <v>136</v>
      </c>
      <c r="B48" s="142"/>
      <c r="C48" s="46">
        <v>550000</v>
      </c>
      <c r="D48" s="46">
        <v>600000</v>
      </c>
      <c r="E48" s="46">
        <f>D48-C48</f>
        <v>50000</v>
      </c>
    </row>
    <row r="49" spans="1:5" s="39" customFormat="1" ht="15" x14ac:dyDescent="0.25">
      <c r="A49" s="143" t="s">
        <v>131</v>
      </c>
      <c r="B49" s="143"/>
      <c r="C49" s="46">
        <v>6725000</v>
      </c>
      <c r="D49" s="46">
        <v>5869581</v>
      </c>
      <c r="E49" s="46">
        <f t="shared" ref="E49:E51" si="11">D49-C49</f>
        <v>-855419</v>
      </c>
    </row>
    <row r="50" spans="1:5" s="39" customFormat="1" ht="15" x14ac:dyDescent="0.25">
      <c r="A50" s="142" t="s">
        <v>132</v>
      </c>
      <c r="B50" s="142"/>
      <c r="C50" s="46">
        <v>650000</v>
      </c>
      <c r="D50" s="46">
        <v>650000</v>
      </c>
      <c r="E50" s="46">
        <f t="shared" si="11"/>
        <v>0</v>
      </c>
    </row>
    <row r="51" spans="1:5" s="39" customFormat="1" ht="21" hidden="1" customHeight="1" x14ac:dyDescent="0.25">
      <c r="A51" s="143" t="s">
        <v>189</v>
      </c>
      <c r="B51" s="143"/>
      <c r="C51" s="46"/>
      <c r="D51" s="46"/>
      <c r="E51" s="46">
        <f t="shared" si="11"/>
        <v>0</v>
      </c>
    </row>
    <row r="52" spans="1:5" s="39" customFormat="1" ht="15.75" x14ac:dyDescent="0.25">
      <c r="A52" s="144" t="s">
        <v>133</v>
      </c>
      <c r="B52" s="144"/>
      <c r="C52" s="68">
        <f t="shared" ref="C52:E52" si="12">C53</f>
        <v>0</v>
      </c>
      <c r="D52" s="68">
        <f t="shared" si="12"/>
        <v>230419</v>
      </c>
      <c r="E52" s="68">
        <f t="shared" si="12"/>
        <v>230419</v>
      </c>
    </row>
    <row r="53" spans="1:5" s="39" customFormat="1" ht="17.25" customHeight="1" x14ac:dyDescent="0.25">
      <c r="A53" s="40" t="s">
        <v>134</v>
      </c>
      <c r="B53" s="43"/>
      <c r="C53" s="46">
        <v>0</v>
      </c>
      <c r="D53" s="46">
        <v>230419</v>
      </c>
      <c r="E53" s="46">
        <f>D53-C53</f>
        <v>230419</v>
      </c>
    </row>
    <row r="54" spans="1:5" s="39" customFormat="1" ht="18" x14ac:dyDescent="0.25">
      <c r="A54" s="140" t="s">
        <v>184</v>
      </c>
      <c r="B54" s="141"/>
      <c r="C54" s="67">
        <f>C55+C60</f>
        <v>11245000</v>
      </c>
      <c r="D54" s="67">
        <f>D55+D60</f>
        <v>9800000</v>
      </c>
      <c r="E54" s="67">
        <f>E55+E60</f>
        <v>-1445000</v>
      </c>
    </row>
    <row r="55" spans="1:5" s="39" customFormat="1" ht="22.5" customHeight="1" x14ac:dyDescent="0.25">
      <c r="A55" s="134" t="s">
        <v>129</v>
      </c>
      <c r="B55" s="135"/>
      <c r="C55" s="68">
        <f t="shared" ref="C55:E55" si="13">C56+C57</f>
        <v>11245000</v>
      </c>
      <c r="D55" s="68">
        <f t="shared" si="13"/>
        <v>9729500</v>
      </c>
      <c r="E55" s="68">
        <f t="shared" si="13"/>
        <v>-1515500</v>
      </c>
    </row>
    <row r="56" spans="1:5" s="39" customFormat="1" ht="15" x14ac:dyDescent="0.25">
      <c r="A56" s="142" t="s">
        <v>136</v>
      </c>
      <c r="B56" s="142"/>
      <c r="C56" s="46">
        <v>1150000</v>
      </c>
      <c r="D56" s="46">
        <v>1000000</v>
      </c>
      <c r="E56" s="46">
        <f>D56-C56</f>
        <v>-150000</v>
      </c>
    </row>
    <row r="57" spans="1:5" s="39" customFormat="1" ht="15" x14ac:dyDescent="0.25">
      <c r="A57" s="143" t="s">
        <v>131</v>
      </c>
      <c r="B57" s="143"/>
      <c r="C57" s="46">
        <v>10095000</v>
      </c>
      <c r="D57" s="46">
        <v>8729500</v>
      </c>
      <c r="E57" s="46">
        <f>D57-C57</f>
        <v>-1365500</v>
      </c>
    </row>
    <row r="58" spans="1:5" s="39" customFormat="1" ht="29.25" hidden="1" customHeight="1" x14ac:dyDescent="0.25">
      <c r="A58" s="142" t="s">
        <v>188</v>
      </c>
      <c r="B58" s="142"/>
      <c r="C58" s="105"/>
      <c r="D58" s="105"/>
      <c r="E58" s="46">
        <f t="shared" ref="E58:E59" si="14">D58-C58</f>
        <v>0</v>
      </c>
    </row>
    <row r="59" spans="1:5" s="41" customFormat="1" ht="27.75" hidden="1" customHeight="1" x14ac:dyDescent="0.2">
      <c r="A59" s="143" t="s">
        <v>189</v>
      </c>
      <c r="B59" s="143"/>
      <c r="C59" s="46"/>
      <c r="D59" s="46"/>
      <c r="E59" s="46">
        <f t="shared" si="14"/>
        <v>0</v>
      </c>
    </row>
    <row r="60" spans="1:5" s="39" customFormat="1" ht="15.75" x14ac:dyDescent="0.25">
      <c r="A60" s="144" t="s">
        <v>133</v>
      </c>
      <c r="B60" s="144"/>
      <c r="C60" s="68">
        <f t="shared" ref="C60:E60" si="15">C61</f>
        <v>0</v>
      </c>
      <c r="D60" s="68">
        <f t="shared" si="15"/>
        <v>70500</v>
      </c>
      <c r="E60" s="68">
        <f t="shared" si="15"/>
        <v>70500</v>
      </c>
    </row>
    <row r="61" spans="1:5" s="39" customFormat="1" ht="17.25" customHeight="1" x14ac:dyDescent="0.25">
      <c r="A61" s="40" t="s">
        <v>134</v>
      </c>
      <c r="B61" s="43"/>
      <c r="C61" s="46">
        <v>0</v>
      </c>
      <c r="D61" s="46">
        <v>70500</v>
      </c>
      <c r="E61" s="46">
        <f>D61-C61</f>
        <v>70500</v>
      </c>
    </row>
    <row r="62" spans="1:5" s="39" customFormat="1" ht="15.6" hidden="1" customHeight="1" x14ac:dyDescent="0.25">
      <c r="A62" s="106" t="s">
        <v>190</v>
      </c>
      <c r="B62" s="107"/>
      <c r="C62" s="108"/>
      <c r="D62" s="108"/>
      <c r="E62" s="108"/>
    </row>
    <row r="63" spans="1:5" s="39" customFormat="1" ht="15.6" hidden="1" customHeight="1" x14ac:dyDescent="0.25">
      <c r="A63" s="106" t="s">
        <v>191</v>
      </c>
      <c r="B63" s="107"/>
      <c r="C63" s="109">
        <f>C64+C65+C66+C67</f>
        <v>0</v>
      </c>
      <c r="D63" s="109">
        <f>D64+D65+D66+D67</f>
        <v>0</v>
      </c>
      <c r="E63" s="109">
        <f>E64+E65+E66+E67</f>
        <v>0</v>
      </c>
    </row>
    <row r="64" spans="1:5" s="39" customFormat="1" ht="15.6" hidden="1" customHeight="1" x14ac:dyDescent="0.25">
      <c r="A64" s="106"/>
      <c r="B64" s="107" t="s">
        <v>192</v>
      </c>
      <c r="C64" s="110"/>
      <c r="D64" s="110"/>
      <c r="E64" s="110"/>
    </row>
    <row r="65" spans="1:5" s="39" customFormat="1" ht="15.6" hidden="1" customHeight="1" x14ac:dyDescent="0.25">
      <c r="A65" s="111"/>
      <c r="B65" s="112" t="s">
        <v>193</v>
      </c>
      <c r="C65" s="46">
        <v>0</v>
      </c>
      <c r="D65" s="46">
        <v>0</v>
      </c>
      <c r="E65" s="46">
        <v>0</v>
      </c>
    </row>
    <row r="66" spans="1:5" s="39" customFormat="1" ht="15.6" hidden="1" customHeight="1" x14ac:dyDescent="0.25">
      <c r="A66" s="106"/>
      <c r="B66" s="113" t="s">
        <v>194</v>
      </c>
      <c r="C66" s="110"/>
      <c r="D66" s="110"/>
      <c r="E66" s="110"/>
    </row>
    <row r="67" spans="1:5" s="39" customFormat="1" ht="15" hidden="1" customHeight="1" x14ac:dyDescent="0.25">
      <c r="A67" s="106"/>
      <c r="B67" s="113" t="s">
        <v>195</v>
      </c>
      <c r="C67" s="110"/>
      <c r="D67" s="110"/>
      <c r="E67" s="110"/>
    </row>
    <row r="68" spans="1:5" ht="18" x14ac:dyDescent="0.2">
      <c r="A68" s="136" t="s">
        <v>124</v>
      </c>
      <c r="B68" s="137"/>
      <c r="C68" s="137"/>
      <c r="D68" s="137"/>
      <c r="E68" s="138"/>
    </row>
    <row r="69" spans="1:5" s="39" customFormat="1" ht="15.75" x14ac:dyDescent="0.25">
      <c r="A69" s="147" t="s">
        <v>135</v>
      </c>
      <c r="B69" s="148"/>
      <c r="C69" s="70">
        <f>C70+C75</f>
        <v>15278000</v>
      </c>
      <c r="D69" s="70">
        <f>D70+D75</f>
        <v>16295000</v>
      </c>
      <c r="E69" s="119">
        <f>E70+E75</f>
        <v>1017000</v>
      </c>
    </row>
    <row r="70" spans="1:5" s="39" customFormat="1" ht="15.75" x14ac:dyDescent="0.25">
      <c r="A70" s="134" t="s">
        <v>139</v>
      </c>
      <c r="B70" s="135"/>
      <c r="C70" s="68">
        <f t="shared" ref="C70:E70" si="16">C71+C72+C73+C74</f>
        <v>13874000</v>
      </c>
      <c r="D70" s="68">
        <f t="shared" si="16"/>
        <v>14882000</v>
      </c>
      <c r="E70" s="68">
        <f t="shared" si="16"/>
        <v>1008000</v>
      </c>
    </row>
    <row r="71" spans="1:5" s="41" customFormat="1" ht="15" x14ac:dyDescent="0.2">
      <c r="A71" s="142" t="s">
        <v>140</v>
      </c>
      <c r="B71" s="142"/>
      <c r="C71" s="69">
        <v>8040000</v>
      </c>
      <c r="D71" s="69">
        <v>8307000</v>
      </c>
      <c r="E71" s="69">
        <f>D71-C71</f>
        <v>267000</v>
      </c>
    </row>
    <row r="72" spans="1:5" s="41" customFormat="1" ht="15" x14ac:dyDescent="0.2">
      <c r="A72" s="143" t="s">
        <v>131</v>
      </c>
      <c r="B72" s="143"/>
      <c r="C72" s="69">
        <v>5634000</v>
      </c>
      <c r="D72" s="69">
        <v>6375000</v>
      </c>
      <c r="E72" s="69">
        <f t="shared" ref="E72:E73" si="17">D72-C72</f>
        <v>741000</v>
      </c>
    </row>
    <row r="73" spans="1:5" s="41" customFormat="1" ht="15" customHeight="1" x14ac:dyDescent="0.2">
      <c r="A73" s="142" t="s">
        <v>132</v>
      </c>
      <c r="B73" s="142"/>
      <c r="C73" s="46">
        <v>200000</v>
      </c>
      <c r="D73" s="46">
        <v>200000</v>
      </c>
      <c r="E73" s="69">
        <f t="shared" si="17"/>
        <v>0</v>
      </c>
    </row>
    <row r="74" spans="1:5" s="41" customFormat="1" ht="25.5" hidden="1" customHeight="1" x14ac:dyDescent="0.2">
      <c r="A74" s="143" t="s">
        <v>189</v>
      </c>
      <c r="B74" s="143"/>
      <c r="C74" s="46"/>
      <c r="D74" s="46"/>
      <c r="E74" s="46"/>
    </row>
    <row r="75" spans="1:5" s="42" customFormat="1" ht="15.75" x14ac:dyDescent="0.25">
      <c r="A75" s="144" t="s">
        <v>133</v>
      </c>
      <c r="B75" s="144"/>
      <c r="C75" s="68">
        <f t="shared" ref="C75:E75" si="18">C76</f>
        <v>1404000</v>
      </c>
      <c r="D75" s="68">
        <f t="shared" si="18"/>
        <v>1413000</v>
      </c>
      <c r="E75" s="68">
        <f t="shared" si="18"/>
        <v>9000</v>
      </c>
    </row>
    <row r="76" spans="1:5" s="39" customFormat="1" ht="15" x14ac:dyDescent="0.25">
      <c r="A76" s="40" t="s">
        <v>134</v>
      </c>
      <c r="B76" s="43"/>
      <c r="C76" s="114">
        <v>1404000</v>
      </c>
      <c r="D76" s="114">
        <v>1413000</v>
      </c>
      <c r="E76" s="114">
        <f>D76-C76</f>
        <v>9000</v>
      </c>
    </row>
    <row r="77" spans="1:5" s="39" customFormat="1" ht="15" x14ac:dyDescent="0.25">
      <c r="A77" s="45"/>
      <c r="B77" s="115"/>
      <c r="C77" s="116"/>
      <c r="D77" s="116"/>
      <c r="E77" s="116"/>
    </row>
    <row r="78" spans="1:5" x14ac:dyDescent="0.2">
      <c r="A78" s="117"/>
      <c r="B78" s="117"/>
    </row>
    <row r="79" spans="1:5" x14ac:dyDescent="0.2">
      <c r="A79" s="149"/>
      <c r="B79" s="149"/>
      <c r="C79" s="118"/>
      <c r="D79" s="118"/>
      <c r="E79" s="118"/>
    </row>
    <row r="80" spans="1:5" x14ac:dyDescent="0.2">
      <c r="A80" s="149" t="s">
        <v>196</v>
      </c>
      <c r="B80" s="149"/>
      <c r="C80" s="149"/>
      <c r="D80" s="149"/>
      <c r="E80" s="149"/>
    </row>
    <row r="81" spans="1:5" x14ac:dyDescent="0.2">
      <c r="A81" s="150" t="s">
        <v>197</v>
      </c>
      <c r="B81" s="150"/>
      <c r="C81" s="150"/>
      <c r="D81" s="150"/>
      <c r="E81" s="150"/>
    </row>
    <row r="82" spans="1:5" x14ac:dyDescent="0.2">
      <c r="A82" s="149" t="s">
        <v>160</v>
      </c>
      <c r="B82" s="149"/>
      <c r="C82" s="149"/>
      <c r="D82" s="149"/>
      <c r="E82" s="149"/>
    </row>
  </sheetData>
  <mergeCells count="63">
    <mergeCell ref="A80:E80"/>
    <mergeCell ref="A81:E81"/>
    <mergeCell ref="A82:E82"/>
    <mergeCell ref="A71:B71"/>
    <mergeCell ref="A72:B72"/>
    <mergeCell ref="A73:B73"/>
    <mergeCell ref="A74:B74"/>
    <mergeCell ref="A75:B75"/>
    <mergeCell ref="A79:B79"/>
    <mergeCell ref="A70:B70"/>
    <mergeCell ref="A51:B51"/>
    <mergeCell ref="A52:B52"/>
    <mergeCell ref="A54:B54"/>
    <mergeCell ref="A55:B55"/>
    <mergeCell ref="A56:B56"/>
    <mergeCell ref="A57:B57"/>
    <mergeCell ref="A58:B58"/>
    <mergeCell ref="A59:B59"/>
    <mergeCell ref="A60:B60"/>
    <mergeCell ref="A68:E68"/>
    <mergeCell ref="A69:B69"/>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9"/>
  <sheetViews>
    <sheetView tabSelected="1" topLeftCell="A13" zoomScaleNormal="100" zoomScaleSheetLayoutView="75" workbookViewId="0">
      <selection activeCell="J138" sqref="J138"/>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151" t="s">
        <v>1</v>
      </c>
      <c r="B5" s="151"/>
      <c r="C5" s="151"/>
      <c r="D5" s="151"/>
      <c r="E5" s="151"/>
      <c r="F5" s="151"/>
    </row>
    <row r="6" spans="1:6" ht="18" x14ac:dyDescent="0.2">
      <c r="A6" s="151" t="s">
        <v>199</v>
      </c>
      <c r="B6" s="151"/>
      <c r="C6" s="151"/>
      <c r="D6" s="151"/>
      <c r="E6" s="151"/>
      <c r="F6" s="151"/>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152" t="s">
        <v>4</v>
      </c>
      <c r="B9" s="152"/>
      <c r="C9" s="152"/>
      <c r="D9" s="125" t="s">
        <v>200</v>
      </c>
      <c r="E9" s="126" t="s">
        <v>201</v>
      </c>
      <c r="F9" s="34" t="s">
        <v>187</v>
      </c>
    </row>
    <row r="10" spans="1:6" s="35" customFormat="1" ht="33" customHeight="1" x14ac:dyDescent="0.2">
      <c r="A10" s="133" t="s">
        <v>127</v>
      </c>
      <c r="B10" s="133"/>
      <c r="C10" s="133"/>
      <c r="D10" s="123">
        <f>D106+D296+D741+D14</f>
        <v>81358714</v>
      </c>
      <c r="E10" s="123">
        <f t="shared" ref="E10:F10" si="0">E106+E296+E741+E14</f>
        <v>69917438</v>
      </c>
      <c r="F10" s="123">
        <f t="shared" si="0"/>
        <v>-11441276</v>
      </c>
    </row>
    <row r="11" spans="1:6" s="35" customFormat="1" ht="33" customHeight="1" x14ac:dyDescent="0.2">
      <c r="A11" s="153" t="s">
        <v>161</v>
      </c>
      <c r="B11" s="153"/>
      <c r="C11" s="153"/>
      <c r="D11" s="123">
        <f>D108+D290+D298+D487+D742+D553+D16</f>
        <v>81130614</v>
      </c>
      <c r="E11" s="123">
        <f t="shared" ref="E11:F11" si="1">E108+E290+E298+E487+E742+E553+E16</f>
        <v>69439519</v>
      </c>
      <c r="F11" s="123">
        <f t="shared" si="1"/>
        <v>-11691095</v>
      </c>
    </row>
    <row r="12" spans="1:6" s="35" customFormat="1" ht="33" customHeight="1" x14ac:dyDescent="0.2">
      <c r="A12" s="153" t="s">
        <v>162</v>
      </c>
      <c r="B12" s="153"/>
      <c r="C12" s="153"/>
      <c r="D12" s="123">
        <f>D158+D294+D354+D606+D798+D543+D72</f>
        <v>228100</v>
      </c>
      <c r="E12" s="123">
        <f t="shared" ref="E12:F12" si="2">E158+E294+E354+E606+E798+E543+E72</f>
        <v>477919</v>
      </c>
      <c r="F12" s="123">
        <f t="shared" si="2"/>
        <v>249819</v>
      </c>
    </row>
    <row r="13" spans="1:6" s="8" customFormat="1" ht="28.5" customHeight="1" x14ac:dyDescent="0.2">
      <c r="A13" s="161" t="s">
        <v>182</v>
      </c>
      <c r="B13" s="162"/>
      <c r="C13" s="162"/>
      <c r="D13" s="162"/>
      <c r="E13" s="162"/>
      <c r="F13" s="162"/>
    </row>
    <row r="14" spans="1:6" s="8" customFormat="1" ht="15.75" customHeight="1" x14ac:dyDescent="0.2">
      <c r="A14" s="163" t="s">
        <v>142</v>
      </c>
      <c r="B14" s="164"/>
      <c r="C14" s="165"/>
      <c r="D14" s="121">
        <f>D16+D72</f>
        <v>15148100</v>
      </c>
      <c r="E14" s="121">
        <f>E16+E72</f>
        <v>13811800</v>
      </c>
      <c r="F14" s="121">
        <f>F16+F72</f>
        <v>-1336300</v>
      </c>
    </row>
    <row r="15" spans="1:6" s="8" customFormat="1" ht="15.75" customHeight="1" x14ac:dyDescent="0.2">
      <c r="A15" s="174" t="s">
        <v>198</v>
      </c>
      <c r="B15" s="175"/>
      <c r="C15" s="176"/>
      <c r="D15" s="122">
        <f>D14</f>
        <v>15148100</v>
      </c>
      <c r="E15" s="122">
        <f t="shared" ref="E15:F15" si="3">E14</f>
        <v>13811800</v>
      </c>
      <c r="F15" s="122">
        <f t="shared" si="3"/>
        <v>-1336300</v>
      </c>
    </row>
    <row r="16" spans="1:6" s="25" customFormat="1" ht="18" customHeight="1" x14ac:dyDescent="0.25">
      <c r="A16" s="166" t="s">
        <v>149</v>
      </c>
      <c r="B16" s="167"/>
      <c r="C16" s="168"/>
      <c r="D16" s="54">
        <f>D28+D57+D64+D53</f>
        <v>15000000</v>
      </c>
      <c r="E16" s="54">
        <f>E28+E57+E64+E53</f>
        <v>13650000</v>
      </c>
      <c r="F16" s="54">
        <f>F28+F57+F64+F53</f>
        <v>-1350000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69" t="s">
        <v>150</v>
      </c>
      <c r="B28" s="170"/>
      <c r="C28" s="171"/>
      <c r="D28" s="57">
        <f>D29+D46</f>
        <v>600000</v>
      </c>
      <c r="E28" s="57">
        <f>E29+E46</f>
        <v>650000</v>
      </c>
      <c r="F28" s="57">
        <f>F29+F46</f>
        <v>50000</v>
      </c>
    </row>
    <row r="29" spans="1:6" s="8" customFormat="1" ht="14.25" hidden="1" customHeight="1" x14ac:dyDescent="0.2">
      <c r="A29" s="169" t="s">
        <v>145</v>
      </c>
      <c r="B29" s="170"/>
      <c r="C29" s="171"/>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72" t="s">
        <v>18</v>
      </c>
      <c r="C32" s="173"/>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54" t="s">
        <v>21</v>
      </c>
      <c r="C35" s="155"/>
      <c r="D35" s="80"/>
      <c r="E35" s="80"/>
      <c r="F35" s="80"/>
    </row>
    <row r="36" spans="1:6" s="8" customFormat="1" ht="27.6" hidden="1" customHeight="1" x14ac:dyDescent="0.2">
      <c r="A36" s="60"/>
      <c r="B36" s="156" t="s">
        <v>22</v>
      </c>
      <c r="C36" s="157"/>
      <c r="D36" s="80"/>
      <c r="E36" s="80"/>
      <c r="F36" s="80"/>
    </row>
    <row r="37" spans="1:6" s="8" customFormat="1" ht="26.45" hidden="1" customHeight="1" x14ac:dyDescent="0.2">
      <c r="A37" s="60"/>
      <c r="B37" s="158" t="s">
        <v>23</v>
      </c>
      <c r="C37" s="158"/>
      <c r="D37" s="80"/>
      <c r="E37" s="80"/>
      <c r="F37" s="80"/>
    </row>
    <row r="38" spans="1:6" s="8" customFormat="1" ht="18.600000000000001" hidden="1" customHeight="1" x14ac:dyDescent="0.2">
      <c r="A38" s="60"/>
      <c r="B38" s="159" t="s">
        <v>24</v>
      </c>
      <c r="C38" s="159"/>
      <c r="D38" s="80"/>
      <c r="E38" s="80"/>
      <c r="F38" s="80"/>
    </row>
    <row r="39" spans="1:6" s="8" customFormat="1" ht="27.6" hidden="1" customHeight="1" x14ac:dyDescent="0.2">
      <c r="A39" s="60"/>
      <c r="B39" s="158" t="s">
        <v>25</v>
      </c>
      <c r="C39" s="158"/>
      <c r="D39" s="80"/>
      <c r="E39" s="80"/>
      <c r="F39" s="80"/>
    </row>
    <row r="40" spans="1:6" s="8" customFormat="1" ht="30" hidden="1" customHeight="1" x14ac:dyDescent="0.2">
      <c r="A40" s="60"/>
      <c r="B40" s="160" t="s">
        <v>26</v>
      </c>
      <c r="C40" s="160"/>
      <c r="D40" s="80"/>
      <c r="E40" s="80"/>
      <c r="F40" s="80"/>
    </row>
    <row r="41" spans="1:6" s="8" customFormat="1" ht="28.15" hidden="1" customHeight="1" x14ac:dyDescent="0.2">
      <c r="A41" s="60"/>
      <c r="B41" s="160" t="s">
        <v>27</v>
      </c>
      <c r="C41" s="160"/>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600000</v>
      </c>
      <c r="E46" s="57">
        <f t="shared" si="11"/>
        <v>650000</v>
      </c>
      <c r="F46" s="57">
        <f t="shared" si="11"/>
        <v>50000</v>
      </c>
    </row>
    <row r="47" spans="1:6" s="8" customFormat="1" x14ac:dyDescent="0.2">
      <c r="A47" s="58"/>
      <c r="B47" s="56" t="s">
        <v>37</v>
      </c>
      <c r="C47" s="77"/>
      <c r="D47" s="73">
        <v>600000</v>
      </c>
      <c r="E47" s="73">
        <v>650000</v>
      </c>
      <c r="F47" s="73">
        <f>E47-D47</f>
        <v>50000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78" t="s">
        <v>91</v>
      </c>
      <c r="C50" s="158"/>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79" t="s">
        <v>92</v>
      </c>
      <c r="B53" s="179"/>
      <c r="C53" s="179"/>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60" t="s">
        <v>93</v>
      </c>
      <c r="C55" s="160"/>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80" t="s">
        <v>94</v>
      </c>
      <c r="B58" s="180"/>
      <c r="C58" s="180"/>
      <c r="D58" s="64"/>
      <c r="E58" s="64"/>
      <c r="F58" s="64"/>
    </row>
    <row r="59" spans="1:6" s="16" customFormat="1" ht="30.75" hidden="1" customHeight="1" x14ac:dyDescent="0.25">
      <c r="A59" s="74"/>
      <c r="B59" s="181" t="s">
        <v>95</v>
      </c>
      <c r="C59" s="181"/>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8" t="s">
        <v>50</v>
      </c>
      <c r="C62" s="158"/>
      <c r="D62" s="73"/>
      <c r="E62" s="73"/>
      <c r="F62" s="73"/>
    </row>
    <row r="63" spans="1:6" s="16" customFormat="1" ht="23.45" hidden="1" customHeight="1" x14ac:dyDescent="0.2">
      <c r="A63" s="62"/>
      <c r="B63" s="158" t="s">
        <v>51</v>
      </c>
      <c r="C63" s="158"/>
      <c r="D63" s="80"/>
      <c r="E63" s="80"/>
      <c r="F63" s="80"/>
    </row>
    <row r="64" spans="1:6" s="8" customFormat="1" ht="15.6" customHeight="1" x14ac:dyDescent="0.2">
      <c r="A64" s="55" t="s">
        <v>151</v>
      </c>
      <c r="B64" s="56"/>
      <c r="C64" s="56"/>
      <c r="D64" s="64">
        <f t="shared" ref="D64:F64" si="13">D68</f>
        <v>14400000</v>
      </c>
      <c r="E64" s="64">
        <f t="shared" si="13"/>
        <v>13000000</v>
      </c>
      <c r="F64" s="64">
        <f t="shared" si="13"/>
        <v>-1400000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77" t="s">
        <v>97</v>
      </c>
      <c r="C67" s="177"/>
      <c r="D67" s="73"/>
      <c r="E67" s="73"/>
      <c r="F67" s="73"/>
    </row>
    <row r="68" spans="1:6" s="8" customFormat="1" x14ac:dyDescent="0.2">
      <c r="A68" s="55"/>
      <c r="B68" s="56" t="s">
        <v>58</v>
      </c>
      <c r="C68" s="77"/>
      <c r="D68" s="80">
        <v>14400000</v>
      </c>
      <c r="E68" s="80">
        <v>13000000</v>
      </c>
      <c r="F68" s="80">
        <f>E68-D68</f>
        <v>-1400000</v>
      </c>
    </row>
    <row r="69" spans="1:6" s="8" customFormat="1" ht="39" hidden="1" customHeight="1" x14ac:dyDescent="0.2">
      <c r="A69" s="55"/>
      <c r="B69" s="160" t="s">
        <v>59</v>
      </c>
      <c r="C69" s="160"/>
      <c r="D69" s="73"/>
      <c r="E69" s="73"/>
      <c r="F69" s="73"/>
    </row>
    <row r="70" spans="1:6" s="8" customFormat="1" ht="18" hidden="1" customHeight="1" x14ac:dyDescent="0.2">
      <c r="A70" s="55"/>
      <c r="B70" s="160" t="s">
        <v>61</v>
      </c>
      <c r="C70" s="160"/>
      <c r="D70" s="80"/>
      <c r="E70" s="80"/>
      <c r="F70" s="80"/>
    </row>
    <row r="71" spans="1:6" s="8" customFormat="1" ht="30.6" hidden="1" customHeight="1" x14ac:dyDescent="0.2">
      <c r="A71" s="55"/>
      <c r="B71" s="158" t="s">
        <v>71</v>
      </c>
      <c r="C71" s="158"/>
      <c r="D71" s="73"/>
      <c r="E71" s="73"/>
      <c r="F71" s="73"/>
    </row>
    <row r="72" spans="1:6" s="25" customFormat="1" ht="18" x14ac:dyDescent="0.25">
      <c r="A72" s="191" t="s">
        <v>148</v>
      </c>
      <c r="B72" s="158"/>
      <c r="C72" s="158"/>
      <c r="D72" s="54">
        <f t="shared" ref="D72:F72" si="14">D94+D79</f>
        <v>148100</v>
      </c>
      <c r="E72" s="54">
        <f t="shared" si="14"/>
        <v>161800</v>
      </c>
      <c r="F72" s="54">
        <f t="shared" si="14"/>
        <v>13700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92" t="s">
        <v>103</v>
      </c>
      <c r="C77" s="193"/>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167</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94" t="s">
        <v>106</v>
      </c>
      <c r="B86" s="194"/>
      <c r="C86" s="194"/>
      <c r="D86" s="33">
        <f t="shared" ref="D86:F86" si="22">D87+D89</f>
        <v>0</v>
      </c>
      <c r="E86" s="33">
        <f t="shared" si="22"/>
        <v>0</v>
      </c>
      <c r="F86" s="33">
        <f t="shared" si="22"/>
        <v>0</v>
      </c>
    </row>
    <row r="87" spans="1:6" s="16" customFormat="1" ht="30.75" hidden="1" customHeight="1" x14ac:dyDescent="0.25">
      <c r="A87" s="75"/>
      <c r="B87" s="195" t="s">
        <v>107</v>
      </c>
      <c r="C87" s="195"/>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93" t="s">
        <v>48</v>
      </c>
      <c r="C89" s="193"/>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96" t="s">
        <v>55</v>
      </c>
      <c r="C91" s="196"/>
      <c r="D91" s="73"/>
      <c r="E91" s="73"/>
      <c r="F91" s="73"/>
    </row>
    <row r="92" spans="1:6" s="14" customFormat="1" ht="15" hidden="1" customHeight="1" x14ac:dyDescent="0.2">
      <c r="A92" s="15"/>
      <c r="B92" s="182" t="s">
        <v>56</v>
      </c>
      <c r="C92" s="182"/>
      <c r="D92" s="73"/>
      <c r="E92" s="73"/>
      <c r="F92" s="73"/>
    </row>
    <row r="93" spans="1:6" s="14" customFormat="1" ht="65.45" hidden="1" customHeight="1" x14ac:dyDescent="0.25">
      <c r="A93" s="15"/>
      <c r="B93" s="183" t="s">
        <v>57</v>
      </c>
      <c r="C93" s="184"/>
      <c r="D93" s="73"/>
      <c r="E93" s="73"/>
      <c r="F93" s="73"/>
    </row>
    <row r="94" spans="1:6" s="8" customFormat="1" x14ac:dyDescent="0.2">
      <c r="A94" s="185" t="s">
        <v>151</v>
      </c>
      <c r="B94" s="186"/>
      <c r="C94" s="187"/>
      <c r="D94" s="32">
        <f>D104</f>
        <v>148100</v>
      </c>
      <c r="E94" s="32">
        <f>E104</f>
        <v>161800</v>
      </c>
      <c r="F94" s="32">
        <f>F104</f>
        <v>13700</v>
      </c>
    </row>
    <row r="95" spans="1:6" s="8" customFormat="1" ht="32.450000000000003" hidden="1" customHeight="1" x14ac:dyDescent="0.2">
      <c r="A95" s="10"/>
      <c r="B95" s="188" t="s">
        <v>60</v>
      </c>
      <c r="C95" s="189"/>
      <c r="D95" s="92"/>
      <c r="E95" s="92"/>
      <c r="F95" s="92"/>
    </row>
    <row r="96" spans="1:6" s="8" customFormat="1" ht="30.75" hidden="1" customHeight="1" x14ac:dyDescent="0.2">
      <c r="A96" s="10"/>
      <c r="B96" s="190" t="s">
        <v>62</v>
      </c>
      <c r="C96" s="190"/>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90" t="s">
        <v>66</v>
      </c>
      <c r="C100" s="190"/>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8" t="s">
        <v>70</v>
      </c>
      <c r="C104" s="189"/>
      <c r="D104" s="73">
        <v>148100</v>
      </c>
      <c r="E104" s="73">
        <v>161800</v>
      </c>
      <c r="F104" s="73">
        <f>E104-D104</f>
        <v>13700</v>
      </c>
    </row>
    <row r="105" spans="1:6" s="8" customFormat="1" ht="29.25" customHeight="1" x14ac:dyDescent="0.2">
      <c r="A105" s="161" t="s">
        <v>122</v>
      </c>
      <c r="B105" s="162"/>
      <c r="C105" s="162"/>
      <c r="D105" s="162"/>
      <c r="E105" s="162"/>
      <c r="F105" s="162"/>
    </row>
    <row r="106" spans="1:6" s="25" customFormat="1" ht="18" x14ac:dyDescent="0.25">
      <c r="A106" s="198" t="s">
        <v>142</v>
      </c>
      <c r="B106" s="199"/>
      <c r="C106" s="199"/>
      <c r="D106" s="121">
        <f>D107+D289</f>
        <v>15148368</v>
      </c>
      <c r="E106" s="121">
        <f>E107+E289</f>
        <v>16503616</v>
      </c>
      <c r="F106" s="121">
        <f>F107+F289</f>
        <v>1355248</v>
      </c>
    </row>
    <row r="107" spans="1:6" s="25" customFormat="1" ht="18" x14ac:dyDescent="0.25">
      <c r="A107" s="200" t="s">
        <v>172</v>
      </c>
      <c r="B107" s="201"/>
      <c r="C107" s="201"/>
      <c r="D107" s="122">
        <f>D108+D164</f>
        <v>15148368</v>
      </c>
      <c r="E107" s="122">
        <f>E108+E164</f>
        <v>16503616</v>
      </c>
      <c r="F107" s="122">
        <f>F108+F164</f>
        <v>1355248</v>
      </c>
    </row>
    <row r="108" spans="1:6" s="44" customFormat="1" ht="15.75" x14ac:dyDescent="0.2">
      <c r="A108" s="202" t="s">
        <v>141</v>
      </c>
      <c r="B108" s="203"/>
      <c r="C108" s="203"/>
      <c r="D108" s="54">
        <f>D109+D112+D141</f>
        <v>15148368</v>
      </c>
      <c r="E108" s="54">
        <f>E109+E112+E141</f>
        <v>16503616</v>
      </c>
      <c r="F108" s="54">
        <f>F109+F112+F141</f>
        <v>1355248</v>
      </c>
    </row>
    <row r="109" spans="1:6" s="8" customFormat="1" ht="18.600000000000001" customHeight="1" x14ac:dyDescent="0.2">
      <c r="A109" s="55" t="s">
        <v>144</v>
      </c>
      <c r="B109" s="56"/>
      <c r="C109" s="76"/>
      <c r="D109" s="71">
        <f>D110+D111</f>
        <v>1667200</v>
      </c>
      <c r="E109" s="71">
        <f>E110+E111</f>
        <v>2142083</v>
      </c>
      <c r="F109" s="71">
        <f>F110+F111</f>
        <v>474883</v>
      </c>
    </row>
    <row r="110" spans="1:6" s="8" customFormat="1" x14ac:dyDescent="0.2">
      <c r="A110" s="55"/>
      <c r="B110" s="56" t="s">
        <v>178</v>
      </c>
      <c r="C110" s="77"/>
      <c r="D110" s="80">
        <v>1558000</v>
      </c>
      <c r="E110" s="80">
        <v>2033383</v>
      </c>
      <c r="F110" s="80">
        <f>E110-D110</f>
        <v>475383</v>
      </c>
    </row>
    <row r="111" spans="1:6" s="8" customFormat="1" x14ac:dyDescent="0.2">
      <c r="A111" s="55"/>
      <c r="B111" s="56" t="s">
        <v>13</v>
      </c>
      <c r="C111" s="77"/>
      <c r="D111" s="80">
        <v>109200</v>
      </c>
      <c r="E111" s="80">
        <v>108700</v>
      </c>
      <c r="F111" s="80">
        <f>E111-D111</f>
        <v>-500</v>
      </c>
    </row>
    <row r="112" spans="1:6" s="8" customFormat="1" x14ac:dyDescent="0.2">
      <c r="A112" s="179" t="s">
        <v>143</v>
      </c>
      <c r="B112" s="179"/>
      <c r="C112" s="179"/>
      <c r="D112" s="57">
        <f t="shared" ref="D112:F112" si="24">D113+D128+D130+D132+D137</f>
        <v>13481168</v>
      </c>
      <c r="E112" s="57">
        <f>E113+E128+E130+E132+E137</f>
        <v>14361533</v>
      </c>
      <c r="F112" s="57">
        <f t="shared" si="24"/>
        <v>880365</v>
      </c>
    </row>
    <row r="113" spans="1:6" s="8" customFormat="1" x14ac:dyDescent="0.2">
      <c r="A113" s="179" t="s">
        <v>145</v>
      </c>
      <c r="B113" s="179"/>
      <c r="C113" s="179"/>
      <c r="D113" s="57">
        <f t="shared" ref="D113:E113" si="25">SUM(D114:D127)</f>
        <v>11077518</v>
      </c>
      <c r="E113" s="57">
        <f t="shared" si="25"/>
        <v>12201655</v>
      </c>
      <c r="F113" s="57">
        <f t="shared" ref="F113" si="26">SUM(F114:F127)</f>
        <v>1124137</v>
      </c>
    </row>
    <row r="114" spans="1:6" s="8" customFormat="1" x14ac:dyDescent="0.2">
      <c r="A114" s="58"/>
      <c r="B114" s="56" t="s">
        <v>16</v>
      </c>
      <c r="C114" s="77"/>
      <c r="D114" s="99">
        <v>1992700</v>
      </c>
      <c r="E114" s="99">
        <v>1671560</v>
      </c>
      <c r="F114" s="99">
        <f>E114-D114</f>
        <v>-321140</v>
      </c>
    </row>
    <row r="115" spans="1:6" s="8" customFormat="1" x14ac:dyDescent="0.2">
      <c r="A115" s="58"/>
      <c r="B115" s="56" t="s">
        <v>17</v>
      </c>
      <c r="C115" s="77"/>
      <c r="D115" s="80"/>
      <c r="E115" s="80"/>
      <c r="F115" s="80"/>
    </row>
    <row r="116" spans="1:6" s="8" customFormat="1" hidden="1" x14ac:dyDescent="0.2">
      <c r="A116" s="58"/>
      <c r="B116" s="197" t="s">
        <v>18</v>
      </c>
      <c r="C116" s="197"/>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8850818</v>
      </c>
      <c r="E118" s="80">
        <v>10149095</v>
      </c>
      <c r="F118" s="80">
        <f>E118-D118</f>
        <v>1298277</v>
      </c>
    </row>
    <row r="119" spans="1:6" s="8" customFormat="1" ht="21.75" hidden="1" customHeight="1" x14ac:dyDescent="0.2">
      <c r="A119" s="60"/>
      <c r="B119" s="158" t="s">
        <v>21</v>
      </c>
      <c r="C119" s="158"/>
      <c r="D119" s="80"/>
      <c r="E119" s="80"/>
      <c r="F119" s="80"/>
    </row>
    <row r="120" spans="1:6" s="8" customFormat="1" ht="27.6" hidden="1" customHeight="1" x14ac:dyDescent="0.2">
      <c r="A120" s="60"/>
      <c r="B120" s="160" t="s">
        <v>22</v>
      </c>
      <c r="C120" s="160"/>
      <c r="D120" s="80"/>
      <c r="E120" s="80"/>
      <c r="F120" s="80">
        <f>E120-D120</f>
        <v>0</v>
      </c>
    </row>
    <row r="121" spans="1:6" s="8" customFormat="1" ht="14.25" hidden="1" customHeight="1" x14ac:dyDescent="0.2">
      <c r="A121" s="60"/>
      <c r="B121" s="158" t="s">
        <v>23</v>
      </c>
      <c r="C121" s="158"/>
      <c r="D121" s="80"/>
      <c r="E121" s="80"/>
      <c r="F121" s="80"/>
    </row>
    <row r="122" spans="1:6" s="8" customFormat="1" ht="14.25" hidden="1" customHeight="1" x14ac:dyDescent="0.2">
      <c r="A122" s="60"/>
      <c r="B122" s="159" t="s">
        <v>24</v>
      </c>
      <c r="C122" s="159"/>
      <c r="D122" s="80"/>
      <c r="E122" s="80"/>
      <c r="F122" s="80"/>
    </row>
    <row r="123" spans="1:6" s="8" customFormat="1" ht="14.25" hidden="1" customHeight="1" x14ac:dyDescent="0.2">
      <c r="A123" s="60"/>
      <c r="B123" s="158" t="s">
        <v>25</v>
      </c>
      <c r="C123" s="158"/>
      <c r="D123" s="80"/>
      <c r="E123" s="80"/>
      <c r="F123" s="80"/>
    </row>
    <row r="124" spans="1:6" s="8" customFormat="1" ht="14.25" hidden="1" customHeight="1" x14ac:dyDescent="0.2">
      <c r="A124" s="60"/>
      <c r="B124" s="160" t="s">
        <v>26</v>
      </c>
      <c r="C124" s="160"/>
      <c r="D124" s="80"/>
      <c r="E124" s="80"/>
      <c r="F124" s="80"/>
    </row>
    <row r="125" spans="1:6" s="8" customFormat="1" ht="14.25" hidden="1" customHeight="1" x14ac:dyDescent="0.2">
      <c r="A125" s="60"/>
      <c r="B125" s="160" t="s">
        <v>27</v>
      </c>
      <c r="C125" s="160"/>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234000</v>
      </c>
      <c r="E127" s="80">
        <v>381000</v>
      </c>
      <c r="F127" s="80">
        <f>E127-D127</f>
        <v>147000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2290950</v>
      </c>
      <c r="E132" s="57">
        <f t="shared" si="29"/>
        <v>2128878</v>
      </c>
      <c r="F132" s="57">
        <f t="shared" si="29"/>
        <v>-162072</v>
      </c>
    </row>
    <row r="133" spans="1:6" s="8" customFormat="1" hidden="1" x14ac:dyDescent="0.2">
      <c r="A133" s="58"/>
      <c r="B133" s="77" t="s">
        <v>34</v>
      </c>
      <c r="C133" s="56"/>
      <c r="D133" s="80"/>
      <c r="E133" s="80"/>
      <c r="F133" s="80"/>
    </row>
    <row r="134" spans="1:6" s="14" customFormat="1" ht="12.75" hidden="1" x14ac:dyDescent="0.25">
      <c r="A134" s="62"/>
      <c r="B134" s="178" t="s">
        <v>91</v>
      </c>
      <c r="C134" s="158"/>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2290950</v>
      </c>
      <c r="E136" s="80">
        <v>2128878</v>
      </c>
      <c r="F136" s="80">
        <f>E136-D136</f>
        <v>-162072</v>
      </c>
    </row>
    <row r="137" spans="1:6" s="8" customFormat="1" x14ac:dyDescent="0.2">
      <c r="A137" s="179" t="s">
        <v>147</v>
      </c>
      <c r="B137" s="179"/>
      <c r="C137" s="179"/>
      <c r="D137" s="57">
        <f t="shared" ref="D137:F137" si="31">D139+D140+D138</f>
        <v>112700</v>
      </c>
      <c r="E137" s="57">
        <f t="shared" si="31"/>
        <v>31000</v>
      </c>
      <c r="F137" s="57">
        <f t="shared" si="31"/>
        <v>-81700</v>
      </c>
    </row>
    <row r="138" spans="1:6" s="8" customFormat="1" x14ac:dyDescent="0.2">
      <c r="A138" s="55"/>
      <c r="B138" s="56" t="s">
        <v>38</v>
      </c>
      <c r="C138" s="77"/>
      <c r="D138" s="80">
        <v>112700</v>
      </c>
      <c r="E138" s="80">
        <v>31000</v>
      </c>
      <c r="F138" s="80">
        <f>E138-D138</f>
        <v>-81700</v>
      </c>
    </row>
    <row r="139" spans="1:6" s="8" customFormat="1" ht="30.6" hidden="1" customHeight="1" x14ac:dyDescent="0.2">
      <c r="A139" s="55"/>
      <c r="B139" s="160" t="s">
        <v>93</v>
      </c>
      <c r="C139" s="160"/>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80" t="s">
        <v>94</v>
      </c>
      <c r="B142" s="180"/>
      <c r="C142" s="180"/>
      <c r="D142" s="64">
        <f t="shared" ref="D142:F143" si="33">D143</f>
        <v>0</v>
      </c>
      <c r="E142" s="64">
        <f t="shared" si="33"/>
        <v>0</v>
      </c>
      <c r="F142" s="64">
        <f t="shared" si="33"/>
        <v>0</v>
      </c>
    </row>
    <row r="143" spans="1:6" s="16" customFormat="1" ht="27.75" hidden="1" customHeight="1" x14ac:dyDescent="0.25">
      <c r="A143" s="74"/>
      <c r="B143" s="181" t="s">
        <v>95</v>
      </c>
      <c r="C143" s="181"/>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8" t="s">
        <v>50</v>
      </c>
      <c r="C146" s="158"/>
      <c r="D146" s="80"/>
      <c r="E146" s="80"/>
      <c r="F146" s="80"/>
    </row>
    <row r="147" spans="1:6" s="16" customFormat="1" ht="23.45" hidden="1" customHeight="1" x14ac:dyDescent="0.2">
      <c r="A147" s="62"/>
      <c r="B147" s="158" t="s">
        <v>51</v>
      </c>
      <c r="C147" s="158"/>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79" t="s">
        <v>53</v>
      </c>
      <c r="B149" s="179"/>
      <c r="C149" s="179"/>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77" t="s">
        <v>97</v>
      </c>
      <c r="C152" s="177"/>
      <c r="D152" s="80"/>
      <c r="E152" s="80"/>
      <c r="F152" s="80"/>
    </row>
    <row r="153" spans="1:6" s="8" customFormat="1" ht="30" hidden="1" customHeight="1" x14ac:dyDescent="0.2">
      <c r="A153" s="179" t="s">
        <v>98</v>
      </c>
      <c r="B153" s="179"/>
      <c r="C153" s="179"/>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60" t="s">
        <v>59</v>
      </c>
      <c r="C155" s="160"/>
      <c r="D155" s="80"/>
      <c r="E155" s="80"/>
      <c r="F155" s="80"/>
    </row>
    <row r="156" spans="1:6" s="8" customFormat="1" ht="18" hidden="1" customHeight="1" x14ac:dyDescent="0.2">
      <c r="A156" s="55"/>
      <c r="B156" s="160" t="s">
        <v>61</v>
      </c>
      <c r="C156" s="160"/>
      <c r="D156" s="80"/>
      <c r="E156" s="80"/>
      <c r="F156" s="80"/>
    </row>
    <row r="157" spans="1:6" s="8" customFormat="1" ht="30.6" hidden="1" customHeight="1" x14ac:dyDescent="0.2">
      <c r="A157" s="55"/>
      <c r="B157" s="158" t="s">
        <v>71</v>
      </c>
      <c r="C157" s="158"/>
      <c r="D157" s="80"/>
      <c r="E157" s="80"/>
      <c r="F157" s="80"/>
    </row>
    <row r="158" spans="1:6" s="25" customFormat="1" ht="18" x14ac:dyDescent="0.25">
      <c r="A158" s="191" t="s">
        <v>148</v>
      </c>
      <c r="B158" s="158"/>
      <c r="C158" s="158"/>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92" t="s">
        <v>103</v>
      </c>
      <c r="C160" s="193"/>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94" t="s">
        <v>106</v>
      </c>
      <c r="B169" s="194"/>
      <c r="C169" s="194"/>
      <c r="D169" s="33">
        <f t="shared" ref="D169:F169" si="45">D170+D172</f>
        <v>0</v>
      </c>
      <c r="E169" s="33">
        <f t="shared" si="45"/>
        <v>0</v>
      </c>
      <c r="F169" s="33">
        <f t="shared" si="45"/>
        <v>0</v>
      </c>
    </row>
    <row r="170" spans="1:6" s="16" customFormat="1" ht="30.75" hidden="1" customHeight="1" x14ac:dyDescent="0.25">
      <c r="A170" s="75"/>
      <c r="B170" s="195" t="s">
        <v>107</v>
      </c>
      <c r="C170" s="195"/>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93" t="s">
        <v>48</v>
      </c>
      <c r="C172" s="193"/>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204" t="s">
        <v>53</v>
      </c>
      <c r="B174" s="204"/>
      <c r="C174" s="204"/>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96" t="s">
        <v>55</v>
      </c>
      <c r="C176" s="196"/>
      <c r="D176" s="73"/>
      <c r="E176" s="73"/>
      <c r="F176" s="73"/>
    </row>
    <row r="177" spans="1:6" s="14" customFormat="1" ht="15" hidden="1" customHeight="1" x14ac:dyDescent="0.2">
      <c r="A177" s="15"/>
      <c r="B177" s="182" t="s">
        <v>56</v>
      </c>
      <c r="C177" s="182"/>
      <c r="D177" s="73"/>
      <c r="E177" s="73"/>
      <c r="F177" s="73"/>
    </row>
    <row r="178" spans="1:6" s="14" customFormat="1" ht="65.45" hidden="1" customHeight="1" x14ac:dyDescent="0.25">
      <c r="A178" s="15"/>
      <c r="B178" s="183" t="s">
        <v>57</v>
      </c>
      <c r="C178" s="184"/>
      <c r="D178" s="73"/>
      <c r="E178" s="73"/>
      <c r="F178" s="73"/>
    </row>
    <row r="179" spans="1:6" s="8" customFormat="1" ht="31.5" hidden="1" customHeight="1" x14ac:dyDescent="0.2">
      <c r="A179" s="204" t="s">
        <v>109</v>
      </c>
      <c r="B179" s="204"/>
      <c r="C179" s="204"/>
      <c r="D179" s="32">
        <f t="shared" ref="D179:F179" si="50">D180+D181+D185+D189+D190</f>
        <v>0</v>
      </c>
      <c r="E179" s="32">
        <f t="shared" si="50"/>
        <v>0</v>
      </c>
      <c r="F179" s="32">
        <f t="shared" si="50"/>
        <v>0</v>
      </c>
    </row>
    <row r="180" spans="1:6" s="8" customFormat="1" ht="32.450000000000003" hidden="1" customHeight="1" x14ac:dyDescent="0.2">
      <c r="A180" s="10"/>
      <c r="B180" s="190" t="s">
        <v>60</v>
      </c>
      <c r="C180" s="190"/>
      <c r="D180" s="92"/>
      <c r="E180" s="92"/>
      <c r="F180" s="92"/>
    </row>
    <row r="181" spans="1:6" s="8" customFormat="1" ht="30.75" hidden="1" customHeight="1" x14ac:dyDescent="0.2">
      <c r="A181" s="10"/>
      <c r="B181" s="190" t="s">
        <v>62</v>
      </c>
      <c r="C181" s="190"/>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90" t="s">
        <v>66</v>
      </c>
      <c r="C185" s="190"/>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90" t="s">
        <v>70</v>
      </c>
      <c r="C189" s="190"/>
      <c r="D189" s="73"/>
      <c r="E189" s="73"/>
      <c r="F189" s="73"/>
    </row>
    <row r="190" spans="1:6" s="8" customFormat="1" ht="31.5" hidden="1" customHeight="1" x14ac:dyDescent="0.2">
      <c r="A190" s="10"/>
      <c r="B190" s="193" t="s">
        <v>110</v>
      </c>
      <c r="C190" s="190"/>
      <c r="D190" s="73"/>
      <c r="E190" s="73"/>
      <c r="F190" s="73"/>
    </row>
    <row r="191" spans="1:6" s="8" customFormat="1" ht="42" hidden="1" customHeight="1" x14ac:dyDescent="0.2">
      <c r="A191" s="205" t="s">
        <v>111</v>
      </c>
      <c r="B191" s="205"/>
      <c r="C191" s="205"/>
      <c r="D191" s="33">
        <f t="shared" ref="D191:F191" si="53">D192+D195+D198+D201+D206+D209+D214+D219+D224+D229+D234+D239+D243+D248</f>
        <v>0</v>
      </c>
      <c r="E191" s="33">
        <f t="shared" si="53"/>
        <v>0</v>
      </c>
      <c r="F191" s="33">
        <f t="shared" si="53"/>
        <v>0</v>
      </c>
    </row>
    <row r="192" spans="1:6" s="8" customFormat="1" ht="19.5" hidden="1" customHeight="1" x14ac:dyDescent="0.2">
      <c r="A192" s="19"/>
      <c r="B192" s="190" t="s">
        <v>112</v>
      </c>
      <c r="C192" s="190"/>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8" t="s">
        <v>113</v>
      </c>
      <c r="C195" s="158"/>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60" t="s">
        <v>114</v>
      </c>
      <c r="C198" s="160"/>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90" t="s">
        <v>115</v>
      </c>
      <c r="C201" s="190"/>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90" t="s">
        <v>116</v>
      </c>
      <c r="C206" s="190"/>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90" t="s">
        <v>117</v>
      </c>
      <c r="C209" s="190"/>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90" t="s">
        <v>118</v>
      </c>
      <c r="C214" s="190"/>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90" t="s">
        <v>119</v>
      </c>
      <c r="C219" s="190"/>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90" t="s">
        <v>120</v>
      </c>
      <c r="C224" s="190"/>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90" t="s">
        <v>76</v>
      </c>
      <c r="C229" s="190"/>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93" t="s">
        <v>77</v>
      </c>
      <c r="C234" s="193"/>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206" t="s">
        <v>121</v>
      </c>
      <c r="C239" s="206"/>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206" t="s">
        <v>78</v>
      </c>
      <c r="C243" s="206"/>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206" t="s">
        <v>79</v>
      </c>
      <c r="C248" s="206"/>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205" t="s">
        <v>80</v>
      </c>
      <c r="B253" s="184"/>
      <c r="C253" s="184"/>
      <c r="D253" s="33">
        <f t="shared" ref="D253:F253" si="68">D254+D258+D262+D266+D270+D274+D278+D282+D285</f>
        <v>0</v>
      </c>
      <c r="E253" s="33">
        <f t="shared" si="68"/>
        <v>0</v>
      </c>
      <c r="F253" s="33">
        <f t="shared" si="68"/>
        <v>0</v>
      </c>
    </row>
    <row r="254" spans="1:6" s="14" customFormat="1" ht="28.15" hidden="1" customHeight="1" x14ac:dyDescent="0.25">
      <c r="A254" s="22"/>
      <c r="B254" s="193" t="s">
        <v>81</v>
      </c>
      <c r="C254" s="184"/>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208" t="s">
        <v>82</v>
      </c>
      <c r="C258" s="209"/>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208" t="s">
        <v>83</v>
      </c>
      <c r="C262" s="209"/>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206" t="s">
        <v>84</v>
      </c>
      <c r="C266" s="193"/>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206" t="s">
        <v>85</v>
      </c>
      <c r="C270" s="193"/>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206" t="s">
        <v>86</v>
      </c>
      <c r="C274" s="193"/>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206" t="s">
        <v>87</v>
      </c>
      <c r="C278" s="193"/>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206" t="s">
        <v>88</v>
      </c>
      <c r="C282" s="193"/>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206" t="s">
        <v>89</v>
      </c>
      <c r="C285" s="193"/>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200" t="s">
        <v>175</v>
      </c>
      <c r="B289" s="201"/>
      <c r="C289" s="201"/>
      <c r="D289" s="53">
        <f>D290+D294</f>
        <v>0</v>
      </c>
      <c r="E289" s="53">
        <f>E290+E294</f>
        <v>0</v>
      </c>
      <c r="F289" s="53">
        <f>F290+F294</f>
        <v>0</v>
      </c>
    </row>
    <row r="290" spans="1:6" s="44" customFormat="1" ht="18" hidden="1" x14ac:dyDescent="0.2">
      <c r="A290" s="191" t="s">
        <v>141</v>
      </c>
      <c r="B290" s="207"/>
      <c r="C290" s="207"/>
      <c r="D290" s="54">
        <f t="shared" ref="D290:F292" si="78">D291</f>
        <v>0</v>
      </c>
      <c r="E290" s="54">
        <f t="shared" si="78"/>
        <v>0</v>
      </c>
      <c r="F290" s="54">
        <f t="shared" si="78"/>
        <v>0</v>
      </c>
    </row>
    <row r="291" spans="1:6" s="14" customFormat="1" ht="12.75" hidden="1" x14ac:dyDescent="0.25">
      <c r="A291" s="204" t="s">
        <v>173</v>
      </c>
      <c r="B291" s="204"/>
      <c r="C291" s="204"/>
      <c r="D291" s="72">
        <f t="shared" si="78"/>
        <v>0</v>
      </c>
      <c r="E291" s="72">
        <f t="shared" si="78"/>
        <v>0</v>
      </c>
      <c r="F291" s="72">
        <f t="shared" si="78"/>
        <v>0</v>
      </c>
    </row>
    <row r="292" spans="1:6" s="14" customFormat="1" ht="12.75" hidden="1" x14ac:dyDescent="0.25">
      <c r="A292" s="204" t="s">
        <v>145</v>
      </c>
      <c r="B292" s="204"/>
      <c r="C292" s="204"/>
      <c r="D292" s="73"/>
      <c r="E292" s="73"/>
      <c r="F292" s="73">
        <f t="shared" si="78"/>
        <v>0</v>
      </c>
    </row>
    <row r="293" spans="1:6" s="14" customFormat="1" ht="12.75" hidden="1" x14ac:dyDescent="0.2">
      <c r="A293" s="12"/>
      <c r="B293" s="51" t="s">
        <v>174</v>
      </c>
      <c r="C293" s="89"/>
      <c r="D293" s="73"/>
      <c r="E293" s="73"/>
      <c r="F293" s="73">
        <f>E293-D293</f>
        <v>0</v>
      </c>
    </row>
    <row r="294" spans="1:6" s="14" customFormat="1" ht="15.75" hidden="1" x14ac:dyDescent="0.25">
      <c r="A294" s="191" t="s">
        <v>148</v>
      </c>
      <c r="B294" s="158"/>
      <c r="C294" s="158"/>
      <c r="D294" s="54">
        <v>0</v>
      </c>
      <c r="E294" s="54">
        <v>0</v>
      </c>
      <c r="F294" s="54">
        <v>0</v>
      </c>
    </row>
    <row r="295" spans="1:6" s="8" customFormat="1" ht="28.5" customHeight="1" x14ac:dyDescent="0.2">
      <c r="A295" s="161" t="s">
        <v>123</v>
      </c>
      <c r="B295" s="162"/>
      <c r="C295" s="162"/>
      <c r="D295" s="162"/>
      <c r="E295" s="162"/>
      <c r="F295" s="162"/>
    </row>
    <row r="296" spans="1:6" s="8" customFormat="1" ht="15.75" customHeight="1" x14ac:dyDescent="0.2">
      <c r="A296" s="163" t="s">
        <v>142</v>
      </c>
      <c r="B296" s="164"/>
      <c r="C296" s="165"/>
      <c r="D296" s="121">
        <f>D297+D486+D552</f>
        <v>40356768</v>
      </c>
      <c r="E296" s="121">
        <f t="shared" ref="E296:F296" si="79">E297+E486+E552</f>
        <v>28570000</v>
      </c>
      <c r="F296" s="121">
        <f t="shared" si="79"/>
        <v>-11786768</v>
      </c>
    </row>
    <row r="297" spans="1:6" s="8" customFormat="1" ht="18" x14ac:dyDescent="0.2">
      <c r="A297" s="174" t="s">
        <v>153</v>
      </c>
      <c r="B297" s="175"/>
      <c r="C297" s="176"/>
      <c r="D297" s="122">
        <f>D298+D354</f>
        <v>21186768</v>
      </c>
      <c r="E297" s="122">
        <f>E298+E354</f>
        <v>11420000</v>
      </c>
      <c r="F297" s="122">
        <f>F298+F354</f>
        <v>-9766768</v>
      </c>
    </row>
    <row r="298" spans="1:6" s="25" customFormat="1" ht="18" customHeight="1" x14ac:dyDescent="0.25">
      <c r="A298" s="166" t="s">
        <v>149</v>
      </c>
      <c r="B298" s="167"/>
      <c r="C298" s="168"/>
      <c r="D298" s="54">
        <f>D310+D339+D346+D335</f>
        <v>21106768</v>
      </c>
      <c r="E298" s="54">
        <f>E310+E339+E346+E335</f>
        <v>11404800</v>
      </c>
      <c r="F298" s="54">
        <f>F310+F339+F346+F335</f>
        <v>-9701968</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69" t="s">
        <v>150</v>
      </c>
      <c r="B310" s="170"/>
      <c r="C310" s="171"/>
      <c r="D310" s="57">
        <f t="shared" ref="D310:F310" si="85">D311</f>
        <v>1800000</v>
      </c>
      <c r="E310" s="57">
        <f t="shared" si="85"/>
        <v>1420000</v>
      </c>
      <c r="F310" s="57">
        <f t="shared" si="85"/>
        <v>-380000</v>
      </c>
    </row>
    <row r="311" spans="1:6" s="8" customFormat="1" ht="14.25" customHeight="1" x14ac:dyDescent="0.2">
      <c r="A311" s="169" t="s">
        <v>145</v>
      </c>
      <c r="B311" s="170"/>
      <c r="C311" s="171"/>
      <c r="D311" s="57">
        <f t="shared" ref="D311:F311" si="86">SUM(D312:D325)</f>
        <v>1800000</v>
      </c>
      <c r="E311" s="57">
        <f t="shared" si="86"/>
        <v>1420000</v>
      </c>
      <c r="F311" s="57">
        <f t="shared" si="86"/>
        <v>-380000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72" t="s">
        <v>18</v>
      </c>
      <c r="C314" s="173"/>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54" t="s">
        <v>21</v>
      </c>
      <c r="C317" s="155"/>
      <c r="D317" s="80"/>
      <c r="E317" s="80"/>
      <c r="F317" s="80"/>
    </row>
    <row r="318" spans="1:6" s="8" customFormat="1" ht="27.6" hidden="1" customHeight="1" x14ac:dyDescent="0.2">
      <c r="A318" s="60"/>
      <c r="B318" s="156" t="s">
        <v>22</v>
      </c>
      <c r="C318" s="157"/>
      <c r="D318" s="80"/>
      <c r="E318" s="80"/>
      <c r="F318" s="80"/>
    </row>
    <row r="319" spans="1:6" s="8" customFormat="1" ht="26.45" customHeight="1" x14ac:dyDescent="0.2">
      <c r="A319" s="60"/>
      <c r="B319" s="158" t="s">
        <v>23</v>
      </c>
      <c r="C319" s="158"/>
      <c r="D319" s="80">
        <v>1200000</v>
      </c>
      <c r="E319" s="80">
        <v>1120000</v>
      </c>
      <c r="F319" s="80">
        <f>E319-D319</f>
        <v>-80000</v>
      </c>
    </row>
    <row r="320" spans="1:6" s="8" customFormat="1" ht="18.600000000000001" hidden="1" customHeight="1" x14ac:dyDescent="0.2">
      <c r="A320" s="60"/>
      <c r="B320" s="159" t="s">
        <v>24</v>
      </c>
      <c r="C320" s="159"/>
      <c r="D320" s="80"/>
      <c r="E320" s="80"/>
      <c r="F320" s="80"/>
    </row>
    <row r="321" spans="1:6" s="8" customFormat="1" ht="27.6" hidden="1" customHeight="1" x14ac:dyDescent="0.2">
      <c r="A321" s="60"/>
      <c r="B321" s="158" t="s">
        <v>25</v>
      </c>
      <c r="C321" s="158"/>
      <c r="D321" s="80"/>
      <c r="E321" s="80"/>
      <c r="F321" s="80"/>
    </row>
    <row r="322" spans="1:6" s="8" customFormat="1" ht="30" hidden="1" customHeight="1" x14ac:dyDescent="0.2">
      <c r="A322" s="60"/>
      <c r="B322" s="160" t="s">
        <v>26</v>
      </c>
      <c r="C322" s="160"/>
      <c r="D322" s="80"/>
      <c r="E322" s="80"/>
      <c r="F322" s="80"/>
    </row>
    <row r="323" spans="1:6" s="8" customFormat="1" ht="28.15" hidden="1" customHeight="1" x14ac:dyDescent="0.2">
      <c r="A323" s="60"/>
      <c r="B323" s="160" t="s">
        <v>27</v>
      </c>
      <c r="C323" s="160"/>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600000</v>
      </c>
      <c r="E325" s="80">
        <v>300000</v>
      </c>
      <c r="F325" s="80">
        <f>E325-D325</f>
        <v>-300000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78" t="s">
        <v>91</v>
      </c>
      <c r="C332" s="158"/>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79" t="s">
        <v>92</v>
      </c>
      <c r="B335" s="179"/>
      <c r="C335" s="179"/>
      <c r="D335" s="57">
        <f t="shared" ref="D335:F335" si="87">D337+D338+D336</f>
        <v>-25000</v>
      </c>
      <c r="E335" s="57">
        <f t="shared" si="87"/>
        <v>-15200</v>
      </c>
      <c r="F335" s="57">
        <f t="shared" si="87"/>
        <v>9800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60" t="s">
        <v>93</v>
      </c>
      <c r="C337" s="160"/>
      <c r="D337" s="80">
        <v>-25000</v>
      </c>
      <c r="E337" s="80">
        <v>-15200</v>
      </c>
      <c r="F337" s="80">
        <f>E337-D337</f>
        <v>9800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80" t="s">
        <v>94</v>
      </c>
      <c r="B340" s="180"/>
      <c r="C340" s="180"/>
      <c r="D340" s="64"/>
      <c r="E340" s="64"/>
      <c r="F340" s="64"/>
    </row>
    <row r="341" spans="1:6" s="16" customFormat="1" ht="30.75" hidden="1" customHeight="1" x14ac:dyDescent="0.25">
      <c r="A341" s="74"/>
      <c r="B341" s="181" t="s">
        <v>95</v>
      </c>
      <c r="C341" s="181"/>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8" t="s">
        <v>50</v>
      </c>
      <c r="C344" s="158"/>
      <c r="D344" s="73"/>
      <c r="E344" s="73"/>
      <c r="F344" s="73"/>
    </row>
    <row r="345" spans="1:6" s="16" customFormat="1" ht="23.45" hidden="1" customHeight="1" x14ac:dyDescent="0.2">
      <c r="A345" s="62"/>
      <c r="B345" s="158" t="s">
        <v>51</v>
      </c>
      <c r="C345" s="158"/>
      <c r="D345" s="80"/>
      <c r="E345" s="80"/>
      <c r="F345" s="80"/>
    </row>
    <row r="346" spans="1:6" s="8" customFormat="1" ht="15.6" customHeight="1" x14ac:dyDescent="0.2">
      <c r="A346" s="55" t="s">
        <v>151</v>
      </c>
      <c r="B346" s="56"/>
      <c r="C346" s="56"/>
      <c r="D346" s="64">
        <f t="shared" ref="D346:F346" si="88">D350</f>
        <v>19331768</v>
      </c>
      <c r="E346" s="64">
        <f t="shared" si="88"/>
        <v>10000000</v>
      </c>
      <c r="F346" s="64">
        <f t="shared" si="88"/>
        <v>-9331768</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77" t="s">
        <v>97</v>
      </c>
      <c r="C349" s="177"/>
      <c r="D349" s="73"/>
      <c r="E349" s="73"/>
      <c r="F349" s="73"/>
    </row>
    <row r="350" spans="1:6" s="8" customFormat="1" x14ac:dyDescent="0.2">
      <c r="A350" s="55"/>
      <c r="B350" s="56" t="s">
        <v>58</v>
      </c>
      <c r="C350" s="77"/>
      <c r="D350" s="80">
        <v>19331768</v>
      </c>
      <c r="E350" s="80">
        <v>10000000</v>
      </c>
      <c r="F350" s="80">
        <f>E350-D350</f>
        <v>-9331768</v>
      </c>
    </row>
    <row r="351" spans="1:6" s="8" customFormat="1" ht="39" hidden="1" customHeight="1" x14ac:dyDescent="0.2">
      <c r="A351" s="55"/>
      <c r="B351" s="160" t="s">
        <v>59</v>
      </c>
      <c r="C351" s="160"/>
      <c r="D351" s="73"/>
      <c r="E351" s="73"/>
      <c r="F351" s="73"/>
    </row>
    <row r="352" spans="1:6" s="8" customFormat="1" ht="18" hidden="1" customHeight="1" x14ac:dyDescent="0.2">
      <c r="A352" s="55"/>
      <c r="B352" s="160" t="s">
        <v>61</v>
      </c>
      <c r="C352" s="160"/>
      <c r="D352" s="80"/>
      <c r="E352" s="80"/>
      <c r="F352" s="80"/>
    </row>
    <row r="353" spans="1:6" s="8" customFormat="1" ht="30.6" hidden="1" customHeight="1" x14ac:dyDescent="0.2">
      <c r="A353" s="55"/>
      <c r="B353" s="158" t="s">
        <v>71</v>
      </c>
      <c r="C353" s="158"/>
      <c r="D353" s="73"/>
      <c r="E353" s="73"/>
      <c r="F353" s="73"/>
    </row>
    <row r="354" spans="1:6" s="25" customFormat="1" ht="18" x14ac:dyDescent="0.25">
      <c r="A354" s="191" t="s">
        <v>148</v>
      </c>
      <c r="B354" s="158"/>
      <c r="C354" s="158"/>
      <c r="D354" s="54">
        <f t="shared" ref="D354:F354" si="89">D376+D361</f>
        <v>80000</v>
      </c>
      <c r="E354" s="54">
        <f t="shared" si="89"/>
        <v>15200</v>
      </c>
      <c r="F354" s="54">
        <f t="shared" si="89"/>
        <v>-64800</v>
      </c>
    </row>
    <row r="355" spans="1:6" s="8" customFormat="1" ht="13.9" hidden="1" customHeight="1" x14ac:dyDescent="0.2">
      <c r="A355" s="9" t="s">
        <v>99</v>
      </c>
      <c r="B355" s="86"/>
      <c r="C355" s="87"/>
      <c r="D355" s="32">
        <f t="shared" ref="D355:F356" si="90">D356</f>
        <v>25000</v>
      </c>
      <c r="E355" s="32">
        <f t="shared" si="90"/>
        <v>15200</v>
      </c>
      <c r="F355" s="32">
        <f t="shared" si="90"/>
        <v>-9800</v>
      </c>
    </row>
    <row r="356" spans="1:6" s="8" customFormat="1" ht="14.45" hidden="1" customHeight="1" x14ac:dyDescent="0.2">
      <c r="A356" s="10" t="s">
        <v>100</v>
      </c>
      <c r="B356" s="88"/>
      <c r="C356" s="51"/>
      <c r="D356" s="32">
        <f t="shared" si="90"/>
        <v>25000</v>
      </c>
      <c r="E356" s="32">
        <f t="shared" si="90"/>
        <v>15200</v>
      </c>
      <c r="F356" s="32">
        <f t="shared" si="90"/>
        <v>-9800</v>
      </c>
    </row>
    <row r="357" spans="1:6" s="8" customFormat="1" ht="18.600000000000001" hidden="1" customHeight="1" x14ac:dyDescent="0.2">
      <c r="A357" s="10" t="s">
        <v>101</v>
      </c>
      <c r="B357" s="51"/>
      <c r="C357" s="51"/>
      <c r="D357" s="32">
        <f t="shared" ref="D357:F357" si="91">D358+D361</f>
        <v>25000</v>
      </c>
      <c r="E357" s="32">
        <f t="shared" si="91"/>
        <v>15200</v>
      </c>
      <c r="F357" s="32">
        <f t="shared" si="91"/>
        <v>-9800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92" t="s">
        <v>103</v>
      </c>
      <c r="C359" s="193"/>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167</v>
      </c>
      <c r="B361" s="11"/>
      <c r="C361" s="11"/>
      <c r="D361" s="32">
        <f t="shared" ref="D361:F361" si="93">D362</f>
        <v>25000</v>
      </c>
      <c r="E361" s="32">
        <f t="shared" si="93"/>
        <v>15200</v>
      </c>
      <c r="F361" s="32">
        <f t="shared" si="93"/>
        <v>-9800</v>
      </c>
    </row>
    <row r="362" spans="1:6" s="8" customFormat="1" x14ac:dyDescent="0.2">
      <c r="A362" s="51"/>
      <c r="B362" s="51" t="s">
        <v>39</v>
      </c>
      <c r="C362" s="51"/>
      <c r="D362" s="92">
        <v>25000</v>
      </c>
      <c r="E362" s="92">
        <v>15200</v>
      </c>
      <c r="F362" s="92">
        <f>E362-D362</f>
        <v>-9800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94" t="s">
        <v>106</v>
      </c>
      <c r="B368" s="194"/>
      <c r="C368" s="194"/>
      <c r="D368" s="33">
        <f t="shared" ref="D368:F368" si="97">D369+D371</f>
        <v>0</v>
      </c>
      <c r="E368" s="33">
        <f t="shared" si="97"/>
        <v>0</v>
      </c>
      <c r="F368" s="33">
        <f t="shared" si="97"/>
        <v>0</v>
      </c>
    </row>
    <row r="369" spans="1:6" s="16" customFormat="1" hidden="1" x14ac:dyDescent="0.25">
      <c r="A369" s="75"/>
      <c r="B369" s="195" t="s">
        <v>107</v>
      </c>
      <c r="C369" s="195"/>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93" t="s">
        <v>48</v>
      </c>
      <c r="C371" s="193"/>
      <c r="D371" s="73"/>
      <c r="E371" s="73"/>
      <c r="F371" s="73"/>
    </row>
    <row r="372" spans="1:6" s="8" customFormat="1" hidden="1" x14ac:dyDescent="0.2">
      <c r="A372" s="10" t="s">
        <v>108</v>
      </c>
      <c r="B372" s="51"/>
      <c r="C372" s="51"/>
      <c r="D372" s="33"/>
      <c r="E372" s="33"/>
      <c r="F372" s="33"/>
    </row>
    <row r="373" spans="1:6" s="8" customFormat="1" hidden="1" x14ac:dyDescent="0.2">
      <c r="A373" s="10"/>
      <c r="B373" s="196" t="s">
        <v>55</v>
      </c>
      <c r="C373" s="196"/>
      <c r="D373" s="73"/>
      <c r="E373" s="73"/>
      <c r="F373" s="73"/>
    </row>
    <row r="374" spans="1:6" s="14" customFormat="1" ht="12.75" hidden="1" x14ac:dyDescent="0.2">
      <c r="A374" s="15"/>
      <c r="B374" s="182" t="s">
        <v>56</v>
      </c>
      <c r="C374" s="182"/>
      <c r="D374" s="73"/>
      <c r="E374" s="73"/>
      <c r="F374" s="73"/>
    </row>
    <row r="375" spans="1:6" s="14" customFormat="1" ht="12.75" hidden="1" x14ac:dyDescent="0.25">
      <c r="A375" s="15"/>
      <c r="B375" s="183" t="s">
        <v>57</v>
      </c>
      <c r="C375" s="184"/>
      <c r="D375" s="73"/>
      <c r="E375" s="73"/>
      <c r="F375" s="73"/>
    </row>
    <row r="376" spans="1:6" s="8" customFormat="1" ht="14.25" customHeight="1" x14ac:dyDescent="0.2">
      <c r="A376" s="185" t="s">
        <v>151</v>
      </c>
      <c r="B376" s="186"/>
      <c r="C376" s="187"/>
      <c r="D376" s="32">
        <f t="shared" ref="D376:F376" si="99">D377+D378+D382+D386+D387</f>
        <v>55000</v>
      </c>
      <c r="E376" s="32">
        <f t="shared" si="99"/>
        <v>0</v>
      </c>
      <c r="F376" s="32">
        <f t="shared" si="99"/>
        <v>-55000</v>
      </c>
    </row>
    <row r="377" spans="1:6" s="8" customFormat="1" ht="32.450000000000003" hidden="1" customHeight="1" x14ac:dyDescent="0.2">
      <c r="A377" s="10"/>
      <c r="B377" s="188" t="s">
        <v>60</v>
      </c>
      <c r="C377" s="189"/>
      <c r="D377" s="92"/>
      <c r="E377" s="92"/>
      <c r="F377" s="92"/>
    </row>
    <row r="378" spans="1:6" s="8" customFormat="1" ht="30.75" hidden="1" customHeight="1" x14ac:dyDescent="0.2">
      <c r="A378" s="10"/>
      <c r="B378" s="190" t="s">
        <v>62</v>
      </c>
      <c r="C378" s="190"/>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90" t="s">
        <v>66</v>
      </c>
      <c r="C382" s="190"/>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8" t="s">
        <v>70</v>
      </c>
      <c r="C386" s="189"/>
      <c r="D386" s="73">
        <v>55000</v>
      </c>
      <c r="E386" s="73">
        <v>0</v>
      </c>
      <c r="F386" s="73">
        <f>E386-D386</f>
        <v>-55000</v>
      </c>
    </row>
    <row r="387" spans="1:6" s="8" customFormat="1" ht="31.5" hidden="1" customHeight="1" x14ac:dyDescent="0.2">
      <c r="A387" s="10"/>
      <c r="B387" s="193" t="s">
        <v>110</v>
      </c>
      <c r="C387" s="190"/>
      <c r="D387" s="73"/>
      <c r="E387" s="73"/>
      <c r="F387" s="73"/>
    </row>
    <row r="388" spans="1:6" s="8" customFormat="1" ht="42" hidden="1" customHeight="1" x14ac:dyDescent="0.2">
      <c r="A388" s="205" t="s">
        <v>111</v>
      </c>
      <c r="B388" s="205"/>
      <c r="C388" s="205"/>
      <c r="D388" s="33">
        <f t="shared" ref="D388:F388" si="100">D389+D392+D395+D398+D403+D406+D411+D416+D421+D426+D431+D436+D440+D445</f>
        <v>0</v>
      </c>
      <c r="E388" s="33">
        <f t="shared" si="100"/>
        <v>0</v>
      </c>
      <c r="F388" s="33">
        <f t="shared" si="100"/>
        <v>0</v>
      </c>
    </row>
    <row r="389" spans="1:6" s="8" customFormat="1" ht="19.5" hidden="1" customHeight="1" x14ac:dyDescent="0.2">
      <c r="A389" s="19"/>
      <c r="B389" s="190" t="s">
        <v>112</v>
      </c>
      <c r="C389" s="190"/>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8" t="s">
        <v>113</v>
      </c>
      <c r="C392" s="158"/>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60" t="s">
        <v>114</v>
      </c>
      <c r="C395" s="160"/>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90" t="s">
        <v>115</v>
      </c>
      <c r="C398" s="190"/>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90" t="s">
        <v>116</v>
      </c>
      <c r="C403" s="190"/>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90" t="s">
        <v>117</v>
      </c>
      <c r="C406" s="190"/>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90" t="s">
        <v>118</v>
      </c>
      <c r="C411" s="190"/>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90" t="s">
        <v>119</v>
      </c>
      <c r="C416" s="190"/>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90" t="s">
        <v>120</v>
      </c>
      <c r="C421" s="190"/>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90" t="s">
        <v>76</v>
      </c>
      <c r="C426" s="190"/>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93" t="s">
        <v>77</v>
      </c>
      <c r="C431" s="193"/>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206" t="s">
        <v>121</v>
      </c>
      <c r="C436" s="206"/>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206" t="s">
        <v>78</v>
      </c>
      <c r="C440" s="206"/>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206" t="s">
        <v>79</v>
      </c>
      <c r="C445" s="206"/>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205" t="s">
        <v>80</v>
      </c>
      <c r="B450" s="184"/>
      <c r="C450" s="184"/>
      <c r="D450" s="33">
        <f t="shared" ref="D450:F450" si="115">D451+D455+D459+D463+D467+D471+D475+D479+D482</f>
        <v>0</v>
      </c>
      <c r="E450" s="33">
        <f t="shared" si="115"/>
        <v>0</v>
      </c>
      <c r="F450" s="33">
        <f t="shared" si="115"/>
        <v>0</v>
      </c>
    </row>
    <row r="451" spans="1:6" s="14" customFormat="1" ht="28.15" hidden="1" customHeight="1" x14ac:dyDescent="0.25">
      <c r="A451" s="22"/>
      <c r="B451" s="193" t="s">
        <v>81</v>
      </c>
      <c r="C451" s="184"/>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208" t="s">
        <v>82</v>
      </c>
      <c r="C455" s="209"/>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208" t="s">
        <v>83</v>
      </c>
      <c r="C459" s="209"/>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206" t="s">
        <v>84</v>
      </c>
      <c r="C463" s="193"/>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206" t="s">
        <v>85</v>
      </c>
      <c r="C467" s="193"/>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206" t="s">
        <v>86</v>
      </c>
      <c r="C471" s="193"/>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206" t="s">
        <v>87</v>
      </c>
      <c r="C475" s="193"/>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206" t="s">
        <v>88</v>
      </c>
      <c r="C479" s="193"/>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206" t="s">
        <v>89</v>
      </c>
      <c r="C482" s="193"/>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200" t="s">
        <v>152</v>
      </c>
      <c r="B486" s="201"/>
      <c r="C486" s="201"/>
      <c r="D486" s="122">
        <f>D487+D543</f>
        <v>7925000</v>
      </c>
      <c r="E486" s="122">
        <f>E487+E543</f>
        <v>7350000</v>
      </c>
      <c r="F486" s="122">
        <f>E486-D486</f>
        <v>-575000</v>
      </c>
    </row>
    <row r="487" spans="1:6" s="25" customFormat="1" ht="18" x14ac:dyDescent="0.25">
      <c r="A487" s="191" t="s">
        <v>149</v>
      </c>
      <c r="B487" s="158"/>
      <c r="C487" s="158"/>
      <c r="D487" s="54">
        <f t="shared" ref="D487:F487" si="125">D499+D538</f>
        <v>7925000</v>
      </c>
      <c r="E487" s="54">
        <f t="shared" si="125"/>
        <v>7119581</v>
      </c>
      <c r="F487" s="54">
        <f t="shared" si="125"/>
        <v>-805419</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79" t="s">
        <v>150</v>
      </c>
      <c r="B499" s="179"/>
      <c r="C499" s="179"/>
      <c r="D499" s="57">
        <f t="shared" ref="D499:F499" si="126">D500+D524</f>
        <v>325000</v>
      </c>
      <c r="E499" s="57">
        <f t="shared" si="126"/>
        <v>119581</v>
      </c>
      <c r="F499" s="57">
        <f t="shared" si="126"/>
        <v>-205419</v>
      </c>
    </row>
    <row r="500" spans="1:6" s="8" customFormat="1" x14ac:dyDescent="0.2">
      <c r="A500" s="179" t="s">
        <v>145</v>
      </c>
      <c r="B500" s="179"/>
      <c r="C500" s="179"/>
      <c r="D500" s="57">
        <f t="shared" ref="D500:E500" si="127">SUM(D501:D514)</f>
        <v>284350</v>
      </c>
      <c r="E500" s="57">
        <f t="shared" si="127"/>
        <v>350000</v>
      </c>
      <c r="F500" s="57">
        <f t="shared" ref="F500" si="128">SUM(F501:F514)</f>
        <v>65650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97" t="s">
        <v>18</v>
      </c>
      <c r="C503" s="197"/>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8" t="s">
        <v>21</v>
      </c>
      <c r="C506" s="158"/>
      <c r="D506" s="80"/>
      <c r="E506" s="80"/>
      <c r="F506" s="80"/>
    </row>
    <row r="507" spans="1:6" s="8" customFormat="1" ht="27.6" hidden="1" customHeight="1" x14ac:dyDescent="0.2">
      <c r="A507" s="60"/>
      <c r="B507" s="160" t="s">
        <v>22</v>
      </c>
      <c r="C507" s="160"/>
      <c r="D507" s="80"/>
      <c r="E507" s="80"/>
      <c r="F507" s="80"/>
    </row>
    <row r="508" spans="1:6" s="8" customFormat="1" ht="26.45" customHeight="1" x14ac:dyDescent="0.2">
      <c r="A508" s="60"/>
      <c r="B508" s="158" t="s">
        <v>23</v>
      </c>
      <c r="C508" s="158"/>
      <c r="D508" s="80">
        <v>15000</v>
      </c>
      <c r="E508" s="80">
        <v>30000</v>
      </c>
      <c r="F508" s="80">
        <f>E508-D508</f>
        <v>15000</v>
      </c>
    </row>
    <row r="509" spans="1:6" s="8" customFormat="1" ht="18.600000000000001" hidden="1" customHeight="1" x14ac:dyDescent="0.2">
      <c r="A509" s="60"/>
      <c r="B509" s="159" t="s">
        <v>24</v>
      </c>
      <c r="C509" s="159"/>
      <c r="D509" s="80"/>
      <c r="E509" s="80"/>
      <c r="F509" s="80"/>
    </row>
    <row r="510" spans="1:6" s="8" customFormat="1" ht="27.6" hidden="1" customHeight="1" x14ac:dyDescent="0.2">
      <c r="A510" s="60"/>
      <c r="B510" s="158" t="s">
        <v>25</v>
      </c>
      <c r="C510" s="158"/>
      <c r="D510" s="80"/>
      <c r="E510" s="80"/>
      <c r="F510" s="80"/>
    </row>
    <row r="511" spans="1:6" s="8" customFormat="1" ht="30" hidden="1" customHeight="1" x14ac:dyDescent="0.2">
      <c r="A511" s="60"/>
      <c r="B511" s="160" t="s">
        <v>26</v>
      </c>
      <c r="C511" s="160"/>
      <c r="D511" s="80"/>
      <c r="E511" s="80"/>
      <c r="F511" s="80"/>
    </row>
    <row r="512" spans="1:6" s="8" customFormat="1" ht="28.15" hidden="1" customHeight="1" x14ac:dyDescent="0.2">
      <c r="A512" s="60"/>
      <c r="B512" s="160" t="s">
        <v>27</v>
      </c>
      <c r="C512" s="160"/>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269350</v>
      </c>
      <c r="E514" s="80">
        <v>320000</v>
      </c>
      <c r="F514" s="80">
        <f>E514-D514</f>
        <v>50650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78" t="s">
        <v>91</v>
      </c>
      <c r="C521" s="158"/>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79" t="s">
        <v>147</v>
      </c>
      <c r="B524" s="179"/>
      <c r="C524" s="179"/>
      <c r="D524" s="57">
        <f t="shared" ref="D524:E524" si="130">D526+D527+D525</f>
        <v>40650</v>
      </c>
      <c r="E524" s="57">
        <f t="shared" si="130"/>
        <v>-230419</v>
      </c>
      <c r="F524" s="80">
        <f t="shared" si="129"/>
        <v>-271069</v>
      </c>
    </row>
    <row r="525" spans="1:6" s="8" customFormat="1" x14ac:dyDescent="0.2">
      <c r="A525" s="55"/>
      <c r="B525" s="56" t="s">
        <v>38</v>
      </c>
      <c r="C525" s="77"/>
      <c r="D525" s="73">
        <v>40650</v>
      </c>
      <c r="E525" s="73"/>
      <c r="F525" s="80">
        <f t="shared" si="129"/>
        <v>-40650</v>
      </c>
    </row>
    <row r="526" spans="1:6" s="8" customFormat="1" ht="25.5" customHeight="1" x14ac:dyDescent="0.2">
      <c r="A526" s="55"/>
      <c r="B526" s="177" t="s">
        <v>93</v>
      </c>
      <c r="C526" s="177"/>
      <c r="D526" s="80">
        <v>0</v>
      </c>
      <c r="E526" s="80">
        <v>-230419</v>
      </c>
      <c r="F526" s="80">
        <f t="shared" si="129"/>
        <v>-230419</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80" t="s">
        <v>94</v>
      </c>
      <c r="B529" s="180"/>
      <c r="C529" s="180"/>
      <c r="D529" s="64"/>
      <c r="E529" s="64"/>
      <c r="F529" s="80">
        <f t="shared" si="129"/>
        <v>0</v>
      </c>
    </row>
    <row r="530" spans="1:9" s="16" customFormat="1" hidden="1" x14ac:dyDescent="0.2">
      <c r="A530" s="74"/>
      <c r="B530" s="181" t="s">
        <v>95</v>
      </c>
      <c r="C530" s="181"/>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8" t="s">
        <v>50</v>
      </c>
      <c r="C533" s="158"/>
      <c r="D533" s="73"/>
      <c r="E533" s="73"/>
      <c r="F533" s="80">
        <f t="shared" si="129"/>
        <v>0</v>
      </c>
    </row>
    <row r="534" spans="1:9" s="16" customFormat="1" hidden="1" x14ac:dyDescent="0.2">
      <c r="A534" s="62"/>
      <c r="B534" s="158" t="s">
        <v>51</v>
      </c>
      <c r="C534" s="158"/>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77" t="s">
        <v>97</v>
      </c>
      <c r="C537" s="177"/>
      <c r="D537" s="73"/>
      <c r="E537" s="73"/>
      <c r="F537" s="80">
        <f t="shared" si="129"/>
        <v>0</v>
      </c>
    </row>
    <row r="538" spans="1:9" s="8" customFormat="1" x14ac:dyDescent="0.2">
      <c r="A538" s="179" t="s">
        <v>151</v>
      </c>
      <c r="B538" s="179"/>
      <c r="C538" s="179"/>
      <c r="D538" s="57">
        <f t="shared" ref="D538:E538" si="131">D539+D540+D541+D542</f>
        <v>7600000</v>
      </c>
      <c r="E538" s="57">
        <f t="shared" si="131"/>
        <v>7000000</v>
      </c>
      <c r="F538" s="80">
        <f t="shared" si="129"/>
        <v>-600000</v>
      </c>
    </row>
    <row r="539" spans="1:9" s="8" customFormat="1" x14ac:dyDescent="0.2">
      <c r="A539" s="55"/>
      <c r="B539" s="56" t="s">
        <v>58</v>
      </c>
      <c r="C539" s="77"/>
      <c r="D539" s="80">
        <v>7600000</v>
      </c>
      <c r="E539" s="80">
        <v>7000000</v>
      </c>
      <c r="F539" s="80">
        <f t="shared" si="129"/>
        <v>-600000</v>
      </c>
      <c r="I539" s="50"/>
    </row>
    <row r="540" spans="1:9" s="8" customFormat="1" ht="39" hidden="1" customHeight="1" x14ac:dyDescent="0.2">
      <c r="A540" s="55"/>
      <c r="B540" s="160" t="s">
        <v>59</v>
      </c>
      <c r="C540" s="160"/>
      <c r="D540" s="73"/>
      <c r="E540" s="73"/>
      <c r="F540" s="80">
        <f t="shared" si="129"/>
        <v>0</v>
      </c>
    </row>
    <row r="541" spans="1:9" s="8" customFormat="1" ht="18" hidden="1" customHeight="1" x14ac:dyDescent="0.2">
      <c r="A541" s="55"/>
      <c r="B541" s="160" t="s">
        <v>61</v>
      </c>
      <c r="C541" s="160"/>
      <c r="D541" s="80"/>
      <c r="E541" s="80"/>
      <c r="F541" s="80">
        <f t="shared" si="129"/>
        <v>0</v>
      </c>
    </row>
    <row r="542" spans="1:9" s="8" customFormat="1" ht="30.6" hidden="1" customHeight="1" x14ac:dyDescent="0.2">
      <c r="A542" s="55"/>
      <c r="B542" s="158" t="s">
        <v>71</v>
      </c>
      <c r="C542" s="158"/>
      <c r="D542" s="73"/>
      <c r="E542" s="73"/>
      <c r="F542" s="80">
        <f t="shared" si="129"/>
        <v>0</v>
      </c>
    </row>
    <row r="543" spans="1:9" s="25" customFormat="1" ht="18" x14ac:dyDescent="0.25">
      <c r="A543" s="191" t="s">
        <v>154</v>
      </c>
      <c r="B543" s="158"/>
      <c r="C543" s="158"/>
      <c r="D543" s="54">
        <f>D544+D549</f>
        <v>0</v>
      </c>
      <c r="E543" s="54">
        <f t="shared" ref="E543:F543" si="132">E544+E549</f>
        <v>230419</v>
      </c>
      <c r="F543" s="54">
        <f t="shared" si="132"/>
        <v>230419</v>
      </c>
    </row>
    <row r="544" spans="1:9" s="25" customFormat="1" ht="18" hidden="1" x14ac:dyDescent="0.25">
      <c r="A544" s="9" t="s">
        <v>99</v>
      </c>
      <c r="B544" s="86"/>
      <c r="C544" s="87"/>
      <c r="D544" s="32">
        <f t="shared" ref="D544:F546" si="133">D545</f>
        <v>0</v>
      </c>
      <c r="E544" s="32">
        <f t="shared" si="133"/>
        <v>230419</v>
      </c>
      <c r="F544" s="32">
        <f t="shared" si="133"/>
        <v>230419</v>
      </c>
    </row>
    <row r="545" spans="1:6" s="25" customFormat="1" ht="18" hidden="1" x14ac:dyDescent="0.25">
      <c r="A545" s="10" t="s">
        <v>100</v>
      </c>
      <c r="B545" s="88"/>
      <c r="C545" s="51"/>
      <c r="D545" s="32">
        <f t="shared" si="133"/>
        <v>0</v>
      </c>
      <c r="E545" s="32">
        <f t="shared" si="133"/>
        <v>230419</v>
      </c>
      <c r="F545" s="32">
        <f t="shared" si="133"/>
        <v>230419</v>
      </c>
    </row>
    <row r="546" spans="1:6" s="25" customFormat="1" ht="18" hidden="1" x14ac:dyDescent="0.25">
      <c r="A546" s="10" t="s">
        <v>101</v>
      </c>
      <c r="B546" s="51"/>
      <c r="C546" s="51"/>
      <c r="D546" s="32">
        <f>D547</f>
        <v>0</v>
      </c>
      <c r="E546" s="32">
        <f t="shared" si="133"/>
        <v>230419</v>
      </c>
      <c r="F546" s="32">
        <f t="shared" si="133"/>
        <v>230419</v>
      </c>
    </row>
    <row r="547" spans="1:6" s="25" customFormat="1" ht="18" x14ac:dyDescent="0.25">
      <c r="A547" s="10" t="s">
        <v>104</v>
      </c>
      <c r="B547" s="11"/>
      <c r="C547" s="11"/>
      <c r="D547" s="32">
        <f t="shared" ref="D547:F547" si="134">D548</f>
        <v>0</v>
      </c>
      <c r="E547" s="32">
        <f t="shared" si="134"/>
        <v>230419</v>
      </c>
      <c r="F547" s="32">
        <f t="shared" si="134"/>
        <v>230419</v>
      </c>
    </row>
    <row r="548" spans="1:6" s="25" customFormat="1" ht="18" customHeight="1" x14ac:dyDescent="0.25">
      <c r="A548" s="51"/>
      <c r="B548" s="51" t="s">
        <v>39</v>
      </c>
      <c r="C548" s="51"/>
      <c r="D548" s="92">
        <v>0</v>
      </c>
      <c r="E548" s="92">
        <v>230419</v>
      </c>
      <c r="F548" s="92">
        <f>E548-D548</f>
        <v>230419</v>
      </c>
    </row>
    <row r="549" spans="1:6" s="25" customFormat="1" ht="18" hidden="1" x14ac:dyDescent="0.25">
      <c r="A549" s="10" t="s">
        <v>179</v>
      </c>
      <c r="B549" s="51"/>
      <c r="C549" s="51"/>
      <c r="D549" s="33">
        <f t="shared" ref="D549:F550" si="135">D550</f>
        <v>0</v>
      </c>
      <c r="E549" s="33">
        <f t="shared" si="135"/>
        <v>0</v>
      </c>
      <c r="F549" s="33">
        <f t="shared" si="135"/>
        <v>0</v>
      </c>
    </row>
    <row r="550" spans="1:6" s="25" customFormat="1" ht="18" x14ac:dyDescent="0.25">
      <c r="A550" s="185" t="s">
        <v>180</v>
      </c>
      <c r="B550" s="186"/>
      <c r="C550" s="187"/>
      <c r="D550" s="33">
        <f>D551</f>
        <v>0</v>
      </c>
      <c r="E550" s="33">
        <f t="shared" si="135"/>
        <v>0</v>
      </c>
      <c r="F550" s="33">
        <f t="shared" si="135"/>
        <v>0</v>
      </c>
    </row>
    <row r="551" spans="1:6" s="25" customFormat="1" ht="15.75" customHeight="1" x14ac:dyDescent="0.25">
      <c r="A551" s="10"/>
      <c r="B551" s="188" t="s">
        <v>70</v>
      </c>
      <c r="C551" s="189"/>
      <c r="D551" s="73">
        <v>0</v>
      </c>
      <c r="E551" s="73">
        <v>0</v>
      </c>
      <c r="F551" s="73">
        <f>E551-D551</f>
        <v>0</v>
      </c>
    </row>
    <row r="552" spans="1:6" s="8" customFormat="1" ht="15.75" customHeight="1" x14ac:dyDescent="0.2">
      <c r="A552" s="174" t="s">
        <v>185</v>
      </c>
      <c r="B552" s="175"/>
      <c r="C552" s="176"/>
      <c r="D552" s="122">
        <f>D553+D606</f>
        <v>11245000</v>
      </c>
      <c r="E552" s="122">
        <f>E553+E606</f>
        <v>9800000</v>
      </c>
      <c r="F552" s="122">
        <f>E552-D552</f>
        <v>-1445000</v>
      </c>
    </row>
    <row r="553" spans="1:6" s="25" customFormat="1" ht="18" customHeight="1" x14ac:dyDescent="0.25">
      <c r="A553" s="166" t="s">
        <v>149</v>
      </c>
      <c r="B553" s="167"/>
      <c r="C553" s="168"/>
      <c r="D553" s="54">
        <f>D565+D604</f>
        <v>11245000</v>
      </c>
      <c r="E553" s="54">
        <f>E565+E604</f>
        <v>9729500</v>
      </c>
      <c r="F553" s="54">
        <f>E553-D553</f>
        <v>-1515500</v>
      </c>
    </row>
    <row r="554" spans="1:6" s="8" customFormat="1" ht="18.600000000000001" hidden="1" customHeight="1" x14ac:dyDescent="0.2">
      <c r="A554" s="55" t="s">
        <v>5</v>
      </c>
      <c r="B554" s="56"/>
      <c r="C554" s="124"/>
      <c r="D554" s="57"/>
      <c r="E554" s="57"/>
      <c r="F554" s="57"/>
    </row>
    <row r="555" spans="1:6" s="8" customFormat="1" ht="18.600000000000001" hidden="1" customHeight="1" x14ac:dyDescent="0.2">
      <c r="A555" s="55" t="s">
        <v>6</v>
      </c>
      <c r="B555" s="77"/>
      <c r="C555" s="124"/>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79" t="s">
        <v>150</v>
      </c>
      <c r="B565" s="179"/>
      <c r="C565" s="179"/>
      <c r="D565" s="57">
        <f>D566+D590</f>
        <v>755000</v>
      </c>
      <c r="E565" s="57">
        <f>E566+E590</f>
        <v>729500</v>
      </c>
      <c r="F565" s="57">
        <f>E565-D565</f>
        <v>-25500</v>
      </c>
    </row>
    <row r="566" spans="1:6" s="8" customFormat="1" x14ac:dyDescent="0.2">
      <c r="A566" s="179" t="s">
        <v>145</v>
      </c>
      <c r="B566" s="179"/>
      <c r="C566" s="179"/>
      <c r="D566" s="57">
        <f t="shared" ref="D566:E566" si="136">SUM(D567:D580)</f>
        <v>622288</v>
      </c>
      <c r="E566" s="57">
        <f t="shared" si="136"/>
        <v>526200</v>
      </c>
      <c r="F566" s="57">
        <f>E566-D566</f>
        <v>-96088</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97" t="s">
        <v>18</v>
      </c>
      <c r="C569" s="197"/>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8" t="s">
        <v>21</v>
      </c>
      <c r="C572" s="158"/>
      <c r="D572" s="80"/>
      <c r="E572" s="80"/>
      <c r="F572" s="80"/>
    </row>
    <row r="573" spans="1:6" s="8" customFormat="1" hidden="1" x14ac:dyDescent="0.2">
      <c r="A573" s="60"/>
      <c r="B573" s="160" t="s">
        <v>22</v>
      </c>
      <c r="C573" s="160"/>
      <c r="D573" s="80"/>
      <c r="E573" s="80"/>
      <c r="F573" s="80"/>
    </row>
    <row r="574" spans="1:6" s="8" customFormat="1" ht="27" hidden="1" customHeight="1" x14ac:dyDescent="0.2">
      <c r="A574" s="60"/>
      <c r="B574" s="158" t="s">
        <v>23</v>
      </c>
      <c r="C574" s="158"/>
      <c r="D574" s="80"/>
      <c r="E574" s="80"/>
      <c r="F574" s="80"/>
    </row>
    <row r="575" spans="1:6" s="8" customFormat="1" hidden="1" x14ac:dyDescent="0.2">
      <c r="A575" s="60"/>
      <c r="B575" s="159" t="s">
        <v>24</v>
      </c>
      <c r="C575" s="159"/>
      <c r="D575" s="80"/>
      <c r="E575" s="80"/>
      <c r="F575" s="80"/>
    </row>
    <row r="576" spans="1:6" s="8" customFormat="1" hidden="1" x14ac:dyDescent="0.2">
      <c r="A576" s="60"/>
      <c r="B576" s="158" t="s">
        <v>25</v>
      </c>
      <c r="C576" s="158"/>
      <c r="D576" s="80"/>
      <c r="E576" s="80"/>
      <c r="F576" s="80"/>
    </row>
    <row r="577" spans="1:6" s="8" customFormat="1" hidden="1" x14ac:dyDescent="0.2">
      <c r="A577" s="60"/>
      <c r="B577" s="160" t="s">
        <v>26</v>
      </c>
      <c r="C577" s="160"/>
      <c r="D577" s="80"/>
      <c r="E577" s="80"/>
      <c r="F577" s="80"/>
    </row>
    <row r="578" spans="1:6" s="8" customFormat="1" hidden="1" x14ac:dyDescent="0.2">
      <c r="A578" s="60"/>
      <c r="B578" s="160" t="s">
        <v>27</v>
      </c>
      <c r="C578" s="160"/>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622288</v>
      </c>
      <c r="E580" s="80">
        <v>526200</v>
      </c>
      <c r="F580" s="80">
        <f>E580-D580</f>
        <v>-96088</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78" t="s">
        <v>91</v>
      </c>
      <c r="C587" s="158"/>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79" t="s">
        <v>147</v>
      </c>
      <c r="B590" s="179"/>
      <c r="C590" s="179"/>
      <c r="D590" s="57">
        <f t="shared" ref="D590:E590" si="137">D592+D593+D591</f>
        <v>132712</v>
      </c>
      <c r="E590" s="57">
        <f t="shared" si="137"/>
        <v>203300</v>
      </c>
      <c r="F590" s="57">
        <f>E590-D590</f>
        <v>70588</v>
      </c>
    </row>
    <row r="591" spans="1:6" s="8" customFormat="1" x14ac:dyDescent="0.2">
      <c r="A591" s="55"/>
      <c r="B591" s="56" t="s">
        <v>38</v>
      </c>
      <c r="C591" s="77"/>
      <c r="D591" s="73">
        <v>132712</v>
      </c>
      <c r="E591" s="73">
        <v>273800</v>
      </c>
      <c r="F591" s="73">
        <f>E591-D591</f>
        <v>141088</v>
      </c>
    </row>
    <row r="592" spans="1:6" s="8" customFormat="1" ht="25.5" customHeight="1" x14ac:dyDescent="0.2">
      <c r="A592" s="55"/>
      <c r="B592" s="158" t="s">
        <v>93</v>
      </c>
      <c r="C592" s="158"/>
      <c r="D592" s="80">
        <v>0</v>
      </c>
      <c r="E592" s="80">
        <v>-70500</v>
      </c>
      <c r="F592" s="73">
        <f>E592-D592</f>
        <v>-70500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80" t="s">
        <v>94</v>
      </c>
      <c r="B595" s="180"/>
      <c r="C595" s="180"/>
      <c r="D595" s="64"/>
      <c r="E595" s="64"/>
      <c r="F595" s="64"/>
    </row>
    <row r="596" spans="1:9" s="16" customFormat="1" hidden="1" x14ac:dyDescent="0.25">
      <c r="A596" s="74"/>
      <c r="B596" s="181" t="s">
        <v>95</v>
      </c>
      <c r="C596" s="181"/>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8" t="s">
        <v>50</v>
      </c>
      <c r="C599" s="158"/>
      <c r="D599" s="73"/>
      <c r="E599" s="73"/>
      <c r="F599" s="73"/>
    </row>
    <row r="600" spans="1:9" s="16" customFormat="1" hidden="1" x14ac:dyDescent="0.2">
      <c r="A600" s="62"/>
      <c r="B600" s="158" t="s">
        <v>51</v>
      </c>
      <c r="C600" s="158"/>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77" t="s">
        <v>97</v>
      </c>
      <c r="C603" s="177"/>
      <c r="D603" s="73"/>
      <c r="E603" s="73"/>
      <c r="F603" s="73"/>
    </row>
    <row r="604" spans="1:9" s="8" customFormat="1" x14ac:dyDescent="0.2">
      <c r="A604" s="179" t="s">
        <v>151</v>
      </c>
      <c r="B604" s="179"/>
      <c r="C604" s="179"/>
      <c r="D604" s="57">
        <f>D605</f>
        <v>10490000</v>
      </c>
      <c r="E604" s="57">
        <f>E605</f>
        <v>9000000</v>
      </c>
      <c r="F604" s="57">
        <f>F605</f>
        <v>-1490000</v>
      </c>
    </row>
    <row r="605" spans="1:9" s="8" customFormat="1" x14ac:dyDescent="0.2">
      <c r="A605" s="55"/>
      <c r="B605" s="56" t="s">
        <v>58</v>
      </c>
      <c r="C605" s="77"/>
      <c r="D605" s="80">
        <v>10490000</v>
      </c>
      <c r="E605" s="80">
        <v>9000000</v>
      </c>
      <c r="F605" s="80">
        <f>E605-D605</f>
        <v>-1490000</v>
      </c>
      <c r="I605" s="50"/>
    </row>
    <row r="606" spans="1:9" s="25" customFormat="1" ht="18" x14ac:dyDescent="0.25">
      <c r="A606" s="191" t="s">
        <v>154</v>
      </c>
      <c r="B606" s="158"/>
      <c r="C606" s="158"/>
      <c r="D606" s="54">
        <f t="shared" ref="D606:F606" si="138">D607+D615+D619+D624+D642+D704</f>
        <v>0</v>
      </c>
      <c r="E606" s="54">
        <f t="shared" si="138"/>
        <v>70500</v>
      </c>
      <c r="F606" s="54">
        <f t="shared" si="138"/>
        <v>70500</v>
      </c>
    </row>
    <row r="607" spans="1:9" s="8" customFormat="1" ht="13.9" hidden="1" customHeight="1" x14ac:dyDescent="0.2">
      <c r="A607" s="9" t="s">
        <v>99</v>
      </c>
      <c r="B607" s="86"/>
      <c r="C607" s="87"/>
      <c r="D607" s="32">
        <f t="shared" ref="D607:F608" si="139">D608</f>
        <v>0</v>
      </c>
      <c r="E607" s="32">
        <f t="shared" si="139"/>
        <v>70500</v>
      </c>
      <c r="F607" s="32">
        <f t="shared" si="139"/>
        <v>70500</v>
      </c>
    </row>
    <row r="608" spans="1:9" s="8" customFormat="1" ht="14.45" hidden="1" customHeight="1" x14ac:dyDescent="0.2">
      <c r="A608" s="10" t="s">
        <v>100</v>
      </c>
      <c r="B608" s="88"/>
      <c r="C608" s="51"/>
      <c r="D608" s="32">
        <f t="shared" si="139"/>
        <v>0</v>
      </c>
      <c r="E608" s="32">
        <f t="shared" si="139"/>
        <v>70500</v>
      </c>
      <c r="F608" s="32">
        <f t="shared" si="139"/>
        <v>70500</v>
      </c>
    </row>
    <row r="609" spans="1:6" s="8" customFormat="1" ht="18.600000000000001" hidden="1" customHeight="1" x14ac:dyDescent="0.2">
      <c r="A609" s="10" t="s">
        <v>101</v>
      </c>
      <c r="B609" s="51"/>
      <c r="C609" s="51"/>
      <c r="D609" s="32">
        <f t="shared" ref="D609:F609" si="140">D610+D613</f>
        <v>0</v>
      </c>
      <c r="E609" s="32">
        <f t="shared" si="140"/>
        <v>70500</v>
      </c>
      <c r="F609" s="32">
        <f t="shared" si="140"/>
        <v>70500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92" t="s">
        <v>103</v>
      </c>
      <c r="C611" s="193"/>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0</v>
      </c>
      <c r="E613" s="32">
        <f t="shared" si="142"/>
        <v>70500</v>
      </c>
      <c r="F613" s="32">
        <f t="shared" si="142"/>
        <v>70500</v>
      </c>
    </row>
    <row r="614" spans="1:6" s="8" customFormat="1" ht="16.149999999999999" customHeight="1" x14ac:dyDescent="0.2">
      <c r="A614" s="51"/>
      <c r="B614" s="51" t="s">
        <v>39</v>
      </c>
      <c r="C614" s="51"/>
      <c r="D614" s="92">
        <v>0</v>
      </c>
      <c r="E614" s="92">
        <v>70500</v>
      </c>
      <c r="F614" s="92">
        <f>E614-D614</f>
        <v>70500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94" t="s">
        <v>106</v>
      </c>
      <c r="B620" s="194"/>
      <c r="C620" s="194"/>
      <c r="D620" s="33">
        <f t="shared" ref="D620:F620" si="146">D621+D623</f>
        <v>0</v>
      </c>
      <c r="E620" s="33">
        <f t="shared" si="146"/>
        <v>0</v>
      </c>
      <c r="F620" s="33">
        <f t="shared" si="146"/>
        <v>0</v>
      </c>
    </row>
    <row r="621" spans="1:6" s="16" customFormat="1" ht="30.75" hidden="1" customHeight="1" x14ac:dyDescent="0.25">
      <c r="A621" s="75"/>
      <c r="B621" s="195" t="s">
        <v>107</v>
      </c>
      <c r="C621" s="195"/>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93" t="s">
        <v>48</v>
      </c>
      <c r="C623" s="193"/>
      <c r="D623" s="73"/>
      <c r="E623" s="73"/>
      <c r="F623" s="73"/>
    </row>
    <row r="624" spans="1:6" s="8" customFormat="1" hidden="1" x14ac:dyDescent="0.2">
      <c r="A624" s="10" t="s">
        <v>179</v>
      </c>
      <c r="B624" s="51"/>
      <c r="C624" s="51"/>
      <c r="D624" s="33">
        <f t="shared" ref="D624:F624" si="148">D625</f>
        <v>0</v>
      </c>
      <c r="E624" s="33">
        <f t="shared" si="148"/>
        <v>0</v>
      </c>
      <c r="F624" s="33">
        <f t="shared" si="148"/>
        <v>0</v>
      </c>
    </row>
    <row r="625" spans="1:6" s="8" customFormat="1" x14ac:dyDescent="0.2">
      <c r="A625" s="204" t="s">
        <v>180</v>
      </c>
      <c r="B625" s="204"/>
      <c r="C625" s="204"/>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96" t="s">
        <v>55</v>
      </c>
      <c r="C627" s="196"/>
      <c r="D627" s="73"/>
      <c r="E627" s="73"/>
      <c r="F627" s="73"/>
    </row>
    <row r="628" spans="1:6" s="14" customFormat="1" ht="15" hidden="1" customHeight="1" x14ac:dyDescent="0.2">
      <c r="A628" s="15"/>
      <c r="B628" s="182" t="s">
        <v>56</v>
      </c>
      <c r="C628" s="182"/>
      <c r="D628" s="73"/>
      <c r="E628" s="73"/>
      <c r="F628" s="73"/>
    </row>
    <row r="629" spans="1:6" s="14" customFormat="1" ht="65.45" hidden="1" customHeight="1" x14ac:dyDescent="0.25">
      <c r="A629" s="15"/>
      <c r="B629" s="183" t="s">
        <v>57</v>
      </c>
      <c r="C629" s="184"/>
      <c r="D629" s="73"/>
      <c r="E629" s="73"/>
      <c r="F629" s="73"/>
    </row>
    <row r="630" spans="1:6" s="8" customFormat="1" hidden="1" x14ac:dyDescent="0.2">
      <c r="A630" s="204" t="s">
        <v>151</v>
      </c>
      <c r="B630" s="204"/>
      <c r="C630" s="204"/>
      <c r="D630" s="32">
        <f t="shared" ref="D630:F630" si="151">D631+D632+D636+D640+D641</f>
        <v>0</v>
      </c>
      <c r="E630" s="32">
        <f t="shared" si="151"/>
        <v>0</v>
      </c>
      <c r="F630" s="32">
        <f t="shared" si="151"/>
        <v>0</v>
      </c>
    </row>
    <row r="631" spans="1:6" s="8" customFormat="1" ht="32.450000000000003" hidden="1" customHeight="1" x14ac:dyDescent="0.2">
      <c r="A631" s="10"/>
      <c r="B631" s="190" t="s">
        <v>60</v>
      </c>
      <c r="C631" s="190"/>
      <c r="D631" s="92"/>
      <c r="E631" s="92"/>
      <c r="F631" s="92"/>
    </row>
    <row r="632" spans="1:6" s="8" customFormat="1" ht="30.75" hidden="1" customHeight="1" x14ac:dyDescent="0.2">
      <c r="A632" s="10"/>
      <c r="B632" s="190" t="s">
        <v>62</v>
      </c>
      <c r="C632" s="190"/>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90" t="s">
        <v>66</v>
      </c>
      <c r="C636" s="190"/>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90" t="s">
        <v>70</v>
      </c>
      <c r="C640" s="190"/>
      <c r="D640" s="73">
        <v>0</v>
      </c>
      <c r="E640" s="73">
        <v>0</v>
      </c>
      <c r="F640" s="73">
        <f>E640-D640</f>
        <v>0</v>
      </c>
    </row>
    <row r="641" spans="1:6" s="8" customFormat="1" ht="31.5" hidden="1" customHeight="1" x14ac:dyDescent="0.2">
      <c r="A641" s="10"/>
      <c r="B641" s="193" t="s">
        <v>110</v>
      </c>
      <c r="C641" s="190"/>
      <c r="D641" s="73"/>
      <c r="E641" s="73"/>
      <c r="F641" s="73"/>
    </row>
    <row r="642" spans="1:6" s="8" customFormat="1" ht="42" hidden="1" customHeight="1" x14ac:dyDescent="0.2">
      <c r="A642" s="205" t="s">
        <v>111</v>
      </c>
      <c r="B642" s="205"/>
      <c r="C642" s="205"/>
      <c r="D642" s="33">
        <f t="shared" ref="D642:F642" si="154">D643+D646+D649+D652+D657+D660+D665+D670+D675+D680+D685+D690+D694+D699</f>
        <v>0</v>
      </c>
      <c r="E642" s="33">
        <f t="shared" si="154"/>
        <v>0</v>
      </c>
      <c r="F642" s="33">
        <f t="shared" si="154"/>
        <v>0</v>
      </c>
    </row>
    <row r="643" spans="1:6" s="8" customFormat="1" ht="19.5" hidden="1" customHeight="1" x14ac:dyDescent="0.2">
      <c r="A643" s="19"/>
      <c r="B643" s="190" t="s">
        <v>112</v>
      </c>
      <c r="C643" s="190"/>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8" t="s">
        <v>113</v>
      </c>
      <c r="C646" s="158"/>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60" t="s">
        <v>114</v>
      </c>
      <c r="C649" s="160"/>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90" t="s">
        <v>115</v>
      </c>
      <c r="C652" s="190"/>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90" t="s">
        <v>116</v>
      </c>
      <c r="C657" s="190"/>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90" t="s">
        <v>117</v>
      </c>
      <c r="C660" s="190"/>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90" t="s">
        <v>118</v>
      </c>
      <c r="C665" s="190"/>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90" t="s">
        <v>119</v>
      </c>
      <c r="C670" s="190"/>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90" t="s">
        <v>120</v>
      </c>
      <c r="C675" s="190"/>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90" t="s">
        <v>76</v>
      </c>
      <c r="C680" s="190"/>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93" t="s">
        <v>77</v>
      </c>
      <c r="C685" s="193"/>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206" t="s">
        <v>121</v>
      </c>
      <c r="C690" s="206"/>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206" t="s">
        <v>78</v>
      </c>
      <c r="C694" s="206"/>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206" t="s">
        <v>79</v>
      </c>
      <c r="C699" s="206"/>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205" t="s">
        <v>80</v>
      </c>
      <c r="B704" s="184"/>
      <c r="C704" s="184"/>
      <c r="D704" s="33">
        <f t="shared" ref="D704:F704" si="169">D705+D709+D713+D717+D721+D725+D729+D733+D736</f>
        <v>0</v>
      </c>
      <c r="E704" s="33">
        <f t="shared" si="169"/>
        <v>0</v>
      </c>
      <c r="F704" s="33">
        <f t="shared" si="169"/>
        <v>0</v>
      </c>
    </row>
    <row r="705" spans="1:6" s="14" customFormat="1" ht="28.15" hidden="1" customHeight="1" x14ac:dyDescent="0.25">
      <c r="A705" s="22"/>
      <c r="B705" s="193" t="s">
        <v>81</v>
      </c>
      <c r="C705" s="184"/>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208" t="s">
        <v>82</v>
      </c>
      <c r="C709" s="209"/>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208" t="s">
        <v>83</v>
      </c>
      <c r="C713" s="209"/>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206" t="s">
        <v>84</v>
      </c>
      <c r="C717" s="193"/>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206" t="s">
        <v>85</v>
      </c>
      <c r="C721" s="193"/>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206" t="s">
        <v>86</v>
      </c>
      <c r="C725" s="193"/>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206" t="s">
        <v>87</v>
      </c>
      <c r="C729" s="193"/>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206" t="s">
        <v>88</v>
      </c>
      <c r="C733" s="193"/>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206" t="s">
        <v>89</v>
      </c>
      <c r="C736" s="193"/>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1" t="s">
        <v>124</v>
      </c>
      <c r="B740" s="162"/>
      <c r="C740" s="162"/>
      <c r="D740" s="162"/>
      <c r="E740" s="162"/>
      <c r="F740" s="162"/>
    </row>
    <row r="741" spans="1:6" s="8" customFormat="1" ht="15.75" customHeight="1" x14ac:dyDescent="0.2">
      <c r="A741" s="198" t="s">
        <v>142</v>
      </c>
      <c r="B741" s="199"/>
      <c r="C741" s="199"/>
      <c r="D741" s="121">
        <f t="shared" ref="D741:F741" si="179">D742+D798</f>
        <v>10705478</v>
      </c>
      <c r="E741" s="121">
        <f t="shared" si="179"/>
        <v>11032022</v>
      </c>
      <c r="F741" s="121">
        <f t="shared" si="179"/>
        <v>326544</v>
      </c>
    </row>
    <row r="742" spans="1:6" s="25" customFormat="1" ht="18" x14ac:dyDescent="0.25">
      <c r="A742" s="191" t="s">
        <v>149</v>
      </c>
      <c r="B742" s="158"/>
      <c r="C742" s="158"/>
      <c r="D742" s="54">
        <f t="shared" ref="D742:F742" si="180">D743+D752</f>
        <v>10705478</v>
      </c>
      <c r="E742" s="54">
        <f t="shared" si="180"/>
        <v>11032022</v>
      </c>
      <c r="F742" s="54">
        <f t="shared" si="180"/>
        <v>326544</v>
      </c>
    </row>
    <row r="743" spans="1:6" s="8" customFormat="1" ht="18.600000000000001" customHeight="1" x14ac:dyDescent="0.2">
      <c r="A743" s="55" t="s">
        <v>155</v>
      </c>
      <c r="B743" s="56"/>
      <c r="C743" s="76"/>
      <c r="D743" s="57">
        <f t="shared" ref="D743:F743" si="181">D744+D750</f>
        <v>1300000</v>
      </c>
      <c r="E743" s="57">
        <f t="shared" si="181"/>
        <v>1221000</v>
      </c>
      <c r="F743" s="57">
        <f t="shared" si="181"/>
        <v>-79000</v>
      </c>
    </row>
    <row r="744" spans="1:6" s="8" customFormat="1" ht="16.899999999999999" customHeight="1" x14ac:dyDescent="0.2">
      <c r="A744" s="58"/>
      <c r="B744" s="56" t="s">
        <v>156</v>
      </c>
      <c r="C744" s="77"/>
      <c r="D744" s="57">
        <f t="shared" ref="D744:F744" si="182">D745</f>
        <v>1300000</v>
      </c>
      <c r="E744" s="57">
        <f t="shared" si="182"/>
        <v>1221000</v>
      </c>
      <c r="F744" s="57">
        <f t="shared" si="182"/>
        <v>-79000</v>
      </c>
    </row>
    <row r="745" spans="1:6" s="14" customFormat="1" ht="18" customHeight="1" x14ac:dyDescent="0.25">
      <c r="A745" s="62"/>
      <c r="B745" s="78"/>
      <c r="C745" s="79" t="s">
        <v>8</v>
      </c>
      <c r="D745" s="73">
        <v>1300000</v>
      </c>
      <c r="E745" s="73">
        <v>1221000</v>
      </c>
      <c r="F745" s="73">
        <f>E745-D745</f>
        <v>-79000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79" t="s">
        <v>150</v>
      </c>
      <c r="B752" s="179"/>
      <c r="C752" s="179"/>
      <c r="D752" s="57">
        <f t="shared" ref="D752:F752" si="184">D753+D770+D777</f>
        <v>9405478</v>
      </c>
      <c r="E752" s="57">
        <f t="shared" si="184"/>
        <v>9811022</v>
      </c>
      <c r="F752" s="57">
        <f t="shared" si="184"/>
        <v>405544</v>
      </c>
    </row>
    <row r="753" spans="1:6" s="8" customFormat="1" x14ac:dyDescent="0.2">
      <c r="A753" s="179" t="s">
        <v>158</v>
      </c>
      <c r="B753" s="179"/>
      <c r="C753" s="179"/>
      <c r="D753" s="57">
        <f t="shared" ref="D753:E753" si="185">SUM(D754:D767)</f>
        <v>9405478</v>
      </c>
      <c r="E753" s="57">
        <f t="shared" si="185"/>
        <v>9811022</v>
      </c>
      <c r="F753" s="57">
        <f t="shared" ref="F753" si="186">SUM(F754:F767)</f>
        <v>405544</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7005478</v>
      </c>
      <c r="E755" s="80">
        <v>8000000</v>
      </c>
      <c r="F755" s="80">
        <f>E755-D755</f>
        <v>994522</v>
      </c>
    </row>
    <row r="756" spans="1:6" s="8" customFormat="1" hidden="1" x14ac:dyDescent="0.2">
      <c r="A756" s="58"/>
      <c r="B756" s="197" t="s">
        <v>18</v>
      </c>
      <c r="C756" s="197"/>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8" t="s">
        <v>21</v>
      </c>
      <c r="C759" s="158"/>
      <c r="D759" s="80"/>
      <c r="E759" s="80"/>
      <c r="F759" s="80"/>
    </row>
    <row r="760" spans="1:6" s="8" customFormat="1" ht="27.6" hidden="1" customHeight="1" x14ac:dyDescent="0.2">
      <c r="A760" s="60"/>
      <c r="B760" s="160" t="s">
        <v>22</v>
      </c>
      <c r="C760" s="160"/>
      <c r="D760" s="80"/>
      <c r="E760" s="80"/>
      <c r="F760" s="80"/>
    </row>
    <row r="761" spans="1:6" s="8" customFormat="1" ht="26.45" hidden="1" customHeight="1" x14ac:dyDescent="0.2">
      <c r="A761" s="60"/>
      <c r="B761" s="158" t="s">
        <v>23</v>
      </c>
      <c r="C761" s="158"/>
      <c r="D761" s="80"/>
      <c r="E761" s="80"/>
      <c r="F761" s="80"/>
    </row>
    <row r="762" spans="1:6" s="8" customFormat="1" ht="18.600000000000001" hidden="1" customHeight="1" x14ac:dyDescent="0.2">
      <c r="A762" s="60"/>
      <c r="B762" s="159" t="s">
        <v>24</v>
      </c>
      <c r="C762" s="159"/>
      <c r="D762" s="80"/>
      <c r="E762" s="80"/>
      <c r="F762" s="80"/>
    </row>
    <row r="763" spans="1:6" s="8" customFormat="1" ht="27.6" hidden="1" customHeight="1" x14ac:dyDescent="0.2">
      <c r="A763" s="60"/>
      <c r="B763" s="158" t="s">
        <v>25</v>
      </c>
      <c r="C763" s="158"/>
      <c r="D763" s="80"/>
      <c r="E763" s="80"/>
      <c r="F763" s="80"/>
    </row>
    <row r="764" spans="1:6" s="8" customFormat="1" ht="30" hidden="1" customHeight="1" x14ac:dyDescent="0.2">
      <c r="A764" s="60"/>
      <c r="B764" s="160" t="s">
        <v>26</v>
      </c>
      <c r="C764" s="160"/>
      <c r="D764" s="80"/>
      <c r="E764" s="80"/>
      <c r="F764" s="80"/>
    </row>
    <row r="765" spans="1:6" s="8" customFormat="1" ht="28.15" hidden="1" customHeight="1" x14ac:dyDescent="0.2">
      <c r="A765" s="60"/>
      <c r="B765" s="160" t="s">
        <v>27</v>
      </c>
      <c r="C765" s="160"/>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2400000</v>
      </c>
      <c r="E767" s="80">
        <v>1811022</v>
      </c>
      <c r="F767" s="80">
        <f>E767-D767</f>
        <v>-588978</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78" t="s">
        <v>91</v>
      </c>
      <c r="C774" s="158"/>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79" t="s">
        <v>147</v>
      </c>
      <c r="B777" s="179"/>
      <c r="C777" s="179"/>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60" t="s">
        <v>93</v>
      </c>
      <c r="C779" s="160"/>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80" t="s">
        <v>94</v>
      </c>
      <c r="B782" s="180"/>
      <c r="C782" s="180"/>
      <c r="D782" s="64"/>
      <c r="E782" s="64"/>
      <c r="F782" s="64"/>
    </row>
    <row r="783" spans="1:6" s="16" customFormat="1" ht="30.75" hidden="1" customHeight="1" x14ac:dyDescent="0.25">
      <c r="A783" s="74"/>
      <c r="B783" s="181" t="s">
        <v>95</v>
      </c>
      <c r="C783" s="181"/>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8" t="s">
        <v>50</v>
      </c>
      <c r="C786" s="158"/>
      <c r="D786" s="73"/>
      <c r="E786" s="73"/>
      <c r="F786" s="73"/>
    </row>
    <row r="787" spans="1:6" s="16" customFormat="1" ht="23.45" hidden="1" customHeight="1" x14ac:dyDescent="0.2">
      <c r="A787" s="62"/>
      <c r="B787" s="158" t="s">
        <v>51</v>
      </c>
      <c r="C787" s="158"/>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79" t="s">
        <v>53</v>
      </c>
      <c r="B789" s="179"/>
      <c r="C789" s="179"/>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77" t="s">
        <v>97</v>
      </c>
      <c r="C792" s="177"/>
      <c r="D792" s="73"/>
      <c r="E792" s="73"/>
      <c r="F792" s="73"/>
    </row>
    <row r="793" spans="1:6" s="8" customFormat="1" ht="30" hidden="1" customHeight="1" x14ac:dyDescent="0.2">
      <c r="A793" s="179" t="s">
        <v>98</v>
      </c>
      <c r="B793" s="179"/>
      <c r="C793" s="179"/>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60" t="s">
        <v>59</v>
      </c>
      <c r="C795" s="160"/>
      <c r="D795" s="73"/>
      <c r="E795" s="73"/>
      <c r="F795" s="73"/>
    </row>
    <row r="796" spans="1:6" s="8" customFormat="1" ht="18" hidden="1" customHeight="1" x14ac:dyDescent="0.2">
      <c r="A796" s="55"/>
      <c r="B796" s="160" t="s">
        <v>61</v>
      </c>
      <c r="C796" s="160"/>
      <c r="D796" s="80"/>
      <c r="E796" s="80"/>
      <c r="F796" s="80"/>
    </row>
    <row r="797" spans="1:6" s="8" customFormat="1" ht="30.6" hidden="1" customHeight="1" x14ac:dyDescent="0.2">
      <c r="A797" s="55"/>
      <c r="B797" s="158" t="s">
        <v>71</v>
      </c>
      <c r="C797" s="158"/>
      <c r="D797" s="73"/>
      <c r="E797" s="73"/>
      <c r="F797" s="73"/>
    </row>
    <row r="798" spans="1:6" s="25" customFormat="1" ht="18" x14ac:dyDescent="0.25">
      <c r="A798" s="191" t="s">
        <v>148</v>
      </c>
      <c r="B798" s="158"/>
      <c r="C798" s="158"/>
      <c r="D798" s="54">
        <f t="shared" ref="D798:F798" si="192">D799</f>
        <v>0</v>
      </c>
      <c r="E798" s="54">
        <f t="shared" si="192"/>
        <v>0</v>
      </c>
      <c r="F798" s="54">
        <f t="shared" si="192"/>
        <v>0</v>
      </c>
    </row>
    <row r="799" spans="1:6" s="8" customFormat="1" ht="18.60000000000000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92" t="s">
        <v>103</v>
      </c>
      <c r="C801" s="193"/>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customHeight="1" x14ac:dyDescent="0.2">
      <c r="A803" s="10" t="s">
        <v>147</v>
      </c>
      <c r="B803" s="11"/>
      <c r="C803" s="11"/>
      <c r="D803" s="57">
        <f t="shared" ref="D803:F803" si="195">D804</f>
        <v>0</v>
      </c>
      <c r="E803" s="57">
        <f t="shared" si="195"/>
        <v>0</v>
      </c>
      <c r="F803" s="57">
        <f t="shared" si="195"/>
        <v>0</v>
      </c>
    </row>
    <row r="804" spans="1:6" s="8" customFormat="1" ht="16.149999999999999" customHeight="1" x14ac:dyDescent="0.2">
      <c r="A804" s="51"/>
      <c r="B804" s="51" t="s">
        <v>39</v>
      </c>
      <c r="C804" s="51"/>
      <c r="D804" s="92">
        <v>0</v>
      </c>
      <c r="E804" s="92">
        <v>0</v>
      </c>
      <c r="F804" s="92">
        <f>E804-D804</f>
        <v>0</v>
      </c>
    </row>
    <row r="807" spans="1:6" x14ac:dyDescent="0.2">
      <c r="A807" s="103" t="s">
        <v>186</v>
      </c>
      <c r="B807" s="104"/>
      <c r="C807" s="47"/>
      <c r="D807" s="48"/>
      <c r="E807" s="48"/>
      <c r="F807" s="48"/>
    </row>
    <row r="808" spans="1:6" x14ac:dyDescent="0.2">
      <c r="A808" s="149" t="s">
        <v>203</v>
      </c>
      <c r="B808" s="149"/>
      <c r="C808" s="149"/>
      <c r="D808" s="149"/>
      <c r="E808" s="149"/>
      <c r="F808" s="149"/>
    </row>
    <row r="809" spans="1:6" x14ac:dyDescent="0.2">
      <c r="A809" s="149" t="s">
        <v>204</v>
      </c>
      <c r="B809" s="149"/>
      <c r="C809" s="149"/>
      <c r="D809" s="149"/>
      <c r="E809" s="149"/>
      <c r="F809" s="149"/>
    </row>
  </sheetData>
  <mergeCells count="298">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 ref="B764:C764"/>
    <mergeCell ref="B765:C765"/>
    <mergeCell ref="B774:C774"/>
    <mergeCell ref="A777:C777"/>
    <mergeCell ref="B779:C779"/>
    <mergeCell ref="A782:C782"/>
    <mergeCell ref="B756:C756"/>
    <mergeCell ref="B759:C759"/>
    <mergeCell ref="B760:C760"/>
    <mergeCell ref="B761:C761"/>
    <mergeCell ref="B762:C762"/>
    <mergeCell ref="B763:C763"/>
    <mergeCell ref="B736:C736"/>
    <mergeCell ref="A740:F740"/>
    <mergeCell ref="A741:C741"/>
    <mergeCell ref="A742:C742"/>
    <mergeCell ref="A752:C752"/>
    <mergeCell ref="A753:C753"/>
    <mergeCell ref="B713:C713"/>
    <mergeCell ref="B717:C717"/>
    <mergeCell ref="B721:C721"/>
    <mergeCell ref="B725:C725"/>
    <mergeCell ref="B729:C729"/>
    <mergeCell ref="B733:C733"/>
    <mergeCell ref="B690:C690"/>
    <mergeCell ref="B694:C694"/>
    <mergeCell ref="B699:C699"/>
    <mergeCell ref="A704:C704"/>
    <mergeCell ref="B705:C705"/>
    <mergeCell ref="B709:C709"/>
    <mergeCell ref="B660:C660"/>
    <mergeCell ref="B665:C665"/>
    <mergeCell ref="B670:C670"/>
    <mergeCell ref="B675:C675"/>
    <mergeCell ref="B680:C680"/>
    <mergeCell ref="B685:C685"/>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21:C621"/>
    <mergeCell ref="B623:C623"/>
    <mergeCell ref="A625:C625"/>
    <mergeCell ref="B627:C627"/>
    <mergeCell ref="B628:C628"/>
    <mergeCell ref="B629:C629"/>
    <mergeCell ref="B600:C600"/>
    <mergeCell ref="B603:C603"/>
    <mergeCell ref="A604:C604"/>
    <mergeCell ref="A606:C606"/>
    <mergeCell ref="B611:C611"/>
    <mergeCell ref="A620:C620"/>
    <mergeCell ref="B587:C587"/>
    <mergeCell ref="A590:C590"/>
    <mergeCell ref="B592:C592"/>
    <mergeCell ref="A595:C595"/>
    <mergeCell ref="B596:C596"/>
    <mergeCell ref="B599:C599"/>
    <mergeCell ref="B573:C573"/>
    <mergeCell ref="B574:C574"/>
    <mergeCell ref="B575:C575"/>
    <mergeCell ref="B576:C576"/>
    <mergeCell ref="B577:C577"/>
    <mergeCell ref="B578:C578"/>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A524:C524"/>
    <mergeCell ref="B526:C526"/>
    <mergeCell ref="A529:C529"/>
    <mergeCell ref="B530:C530"/>
    <mergeCell ref="B533:C533"/>
    <mergeCell ref="B534:C534"/>
    <mergeCell ref="B508:C508"/>
    <mergeCell ref="B509:C509"/>
    <mergeCell ref="B510:C510"/>
    <mergeCell ref="B511:C511"/>
    <mergeCell ref="B512:C512"/>
    <mergeCell ref="B521:C521"/>
    <mergeCell ref="A487:C487"/>
    <mergeCell ref="A499:C499"/>
    <mergeCell ref="A500:C500"/>
    <mergeCell ref="B503:C503"/>
    <mergeCell ref="B506:C506"/>
    <mergeCell ref="B507:C507"/>
    <mergeCell ref="B467:C467"/>
    <mergeCell ref="B471:C471"/>
    <mergeCell ref="B475:C475"/>
    <mergeCell ref="B479:C479"/>
    <mergeCell ref="B482:C482"/>
    <mergeCell ref="A486:C486"/>
    <mergeCell ref="B445:C445"/>
    <mergeCell ref="A450:C450"/>
    <mergeCell ref="B451:C451"/>
    <mergeCell ref="B455:C455"/>
    <mergeCell ref="B459:C459"/>
    <mergeCell ref="B463:C463"/>
    <mergeCell ref="B416:C416"/>
    <mergeCell ref="B421:C421"/>
    <mergeCell ref="B426:C426"/>
    <mergeCell ref="B431:C431"/>
    <mergeCell ref="B436:C436"/>
    <mergeCell ref="B440:C440"/>
    <mergeCell ref="B392:C392"/>
    <mergeCell ref="B395:C395"/>
    <mergeCell ref="B398:C398"/>
    <mergeCell ref="B403:C403"/>
    <mergeCell ref="B406:C406"/>
    <mergeCell ref="B411:C411"/>
    <mergeCell ref="B378:C378"/>
    <mergeCell ref="B382:C382"/>
    <mergeCell ref="B386:C386"/>
    <mergeCell ref="B387:C387"/>
    <mergeCell ref="A388:C388"/>
    <mergeCell ref="B389:C389"/>
    <mergeCell ref="B371:C371"/>
    <mergeCell ref="B373:C373"/>
    <mergeCell ref="B374:C374"/>
    <mergeCell ref="B375:C375"/>
    <mergeCell ref="A376:C376"/>
    <mergeCell ref="B377:C377"/>
    <mergeCell ref="B352:C352"/>
    <mergeCell ref="B353:C353"/>
    <mergeCell ref="A354:C354"/>
    <mergeCell ref="B359:C359"/>
    <mergeCell ref="A368:C368"/>
    <mergeCell ref="B369:C369"/>
    <mergeCell ref="A340:C340"/>
    <mergeCell ref="B341:C341"/>
    <mergeCell ref="B344:C344"/>
    <mergeCell ref="B345:C345"/>
    <mergeCell ref="B349:C349"/>
    <mergeCell ref="B351:C351"/>
    <mergeCell ref="B321:C321"/>
    <mergeCell ref="B322:C322"/>
    <mergeCell ref="B323:C323"/>
    <mergeCell ref="B332:C332"/>
    <mergeCell ref="A335:C335"/>
    <mergeCell ref="B337:C337"/>
    <mergeCell ref="A311:C311"/>
    <mergeCell ref="B314:C314"/>
    <mergeCell ref="B317:C317"/>
    <mergeCell ref="B318:C318"/>
    <mergeCell ref="B319:C319"/>
    <mergeCell ref="B320:C320"/>
    <mergeCell ref="A294:C294"/>
    <mergeCell ref="A295:F295"/>
    <mergeCell ref="A296:C296"/>
    <mergeCell ref="A297:C297"/>
    <mergeCell ref="A298:C298"/>
    <mergeCell ref="A310:C310"/>
    <mergeCell ref="B282:C282"/>
    <mergeCell ref="B285:C285"/>
    <mergeCell ref="A289:C289"/>
    <mergeCell ref="A290:C290"/>
    <mergeCell ref="A291:C291"/>
    <mergeCell ref="A292:C292"/>
    <mergeCell ref="B258:C258"/>
    <mergeCell ref="B262:C262"/>
    <mergeCell ref="B266:C266"/>
    <mergeCell ref="B270:C270"/>
    <mergeCell ref="B274:C274"/>
    <mergeCell ref="B278:C278"/>
    <mergeCell ref="B234:C234"/>
    <mergeCell ref="B239:C239"/>
    <mergeCell ref="B243:C243"/>
    <mergeCell ref="B248:C248"/>
    <mergeCell ref="A253:C253"/>
    <mergeCell ref="B254:C254"/>
    <mergeCell ref="B206:C206"/>
    <mergeCell ref="B209:C209"/>
    <mergeCell ref="B214:C214"/>
    <mergeCell ref="B219:C219"/>
    <mergeCell ref="B224:C224"/>
    <mergeCell ref="B229:C229"/>
    <mergeCell ref="B190:C190"/>
    <mergeCell ref="A191:C191"/>
    <mergeCell ref="B192:C192"/>
    <mergeCell ref="B195:C195"/>
    <mergeCell ref="B198:C198"/>
    <mergeCell ref="B201:C201"/>
    <mergeCell ref="B178:C178"/>
    <mergeCell ref="A179:C179"/>
    <mergeCell ref="B180:C180"/>
    <mergeCell ref="B181:C181"/>
    <mergeCell ref="B185:C185"/>
    <mergeCell ref="B189:C189"/>
    <mergeCell ref="A169:C169"/>
    <mergeCell ref="B170:C170"/>
    <mergeCell ref="B172:C172"/>
    <mergeCell ref="A174:C174"/>
    <mergeCell ref="B176:C176"/>
    <mergeCell ref="B177:C177"/>
    <mergeCell ref="A153:C153"/>
    <mergeCell ref="B155:C155"/>
    <mergeCell ref="B156:C156"/>
    <mergeCell ref="B157:C157"/>
    <mergeCell ref="A158:C158"/>
    <mergeCell ref="B160:C160"/>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13:C113"/>
    <mergeCell ref="B116:C116"/>
    <mergeCell ref="B119:C119"/>
    <mergeCell ref="B120:C120"/>
    <mergeCell ref="B121:C121"/>
    <mergeCell ref="B122:C122"/>
    <mergeCell ref="B104:C104"/>
    <mergeCell ref="A105:F105"/>
    <mergeCell ref="A106:C106"/>
    <mergeCell ref="A107:C107"/>
    <mergeCell ref="A108:C108"/>
    <mergeCell ref="A112:C112"/>
    <mergeCell ref="B92:C92"/>
    <mergeCell ref="B93:C93"/>
    <mergeCell ref="A94:C94"/>
    <mergeCell ref="B95:C95"/>
    <mergeCell ref="B96:C96"/>
    <mergeCell ref="B100:C100"/>
    <mergeCell ref="A72:C72"/>
    <mergeCell ref="B77:C77"/>
    <mergeCell ref="A86:C86"/>
    <mergeCell ref="B87:C87"/>
    <mergeCell ref="B89:C89"/>
    <mergeCell ref="B91:C91"/>
    <mergeCell ref="B62:C62"/>
    <mergeCell ref="B63:C63"/>
    <mergeCell ref="B67:C67"/>
    <mergeCell ref="B69:C69"/>
    <mergeCell ref="B70:C70"/>
    <mergeCell ref="B71:C71"/>
    <mergeCell ref="B41:C41"/>
    <mergeCell ref="B50:C50"/>
    <mergeCell ref="A53:C53"/>
    <mergeCell ref="B55:C55"/>
    <mergeCell ref="A58:C58"/>
    <mergeCell ref="B59:C59"/>
    <mergeCell ref="B38:C38"/>
    <mergeCell ref="B39:C39"/>
    <mergeCell ref="B40:C40"/>
    <mergeCell ref="A13:F13"/>
    <mergeCell ref="A14:C14"/>
    <mergeCell ref="A16:C16"/>
    <mergeCell ref="A28:C28"/>
    <mergeCell ref="A29:C29"/>
    <mergeCell ref="B32:C32"/>
    <mergeCell ref="A15:C15"/>
    <mergeCell ref="A5:F5"/>
    <mergeCell ref="A6:F6"/>
    <mergeCell ref="A9:C9"/>
    <mergeCell ref="A10:C10"/>
    <mergeCell ref="A11:C11"/>
    <mergeCell ref="A12:C12"/>
    <mergeCell ref="B35:C35"/>
    <mergeCell ref="B36:C36"/>
    <mergeCell ref="B37:C37"/>
  </mergeCells>
  <printOptions horizontalCentered="1"/>
  <pageMargins left="3.937007874015748E-2" right="3.937007874015748E-2" top="0.55118110236220474" bottom="0.55118110236220474" header="0.31496062992125984" footer="0.31496062992125984"/>
  <pageSetup paperSize="9" scale="78"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2026-05-05T07:28:59Z</dcterms:modified>
</cp:coreProperties>
</file>